
<file path=[Content_Types].xml><?xml version="1.0" encoding="utf-8"?>
<Types xmlns="http://schemas.openxmlformats.org/package/2006/content-types">
  <Default Extension="jpg" ContentType="image/jpg"/>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worksheets/sheet44.xml" ContentType="application/vnd.openxmlformats-officedocument.spreadsheetml.worksheet+xml"/>
  <Override PartName="/xl/drawings/drawing44.xml" ContentType="application/vnd.openxmlformats-officedocument.drawing+xml"/>
  <Override PartName="/xl/worksheets/sheet45.xml" ContentType="application/vnd.openxmlformats-officedocument.spreadsheetml.worksheet+xml"/>
  <Override PartName="/xl/drawings/drawing45.xml" ContentType="application/vnd.openxmlformats-officedocument.drawing+xml"/>
  <Override PartName="/xl/worksheets/sheet46.xml" ContentType="application/vnd.openxmlformats-officedocument.spreadsheetml.worksheet+xml"/>
  <Override PartName="/xl/drawings/drawing46.xml" ContentType="application/vnd.openxmlformats-officedocument.drawing+xml"/>
  <Override PartName="/xl/worksheets/sheet47.xml" ContentType="application/vnd.openxmlformats-officedocument.spreadsheetml.worksheet+xml"/>
  <Override PartName="/xl/drawings/drawing47.xml" ContentType="application/vnd.openxmlformats-officedocument.drawing+xml"/>
  <Override PartName="/xl/worksheets/sheet48.xml" ContentType="application/vnd.openxmlformats-officedocument.spreadsheetml.worksheet+xml"/>
  <Override PartName="/xl/drawings/drawing48.xml" ContentType="application/vnd.openxmlformats-officedocument.drawing+xml"/>
  <Override PartName="/xl/worksheets/sheet49.xml" ContentType="application/vnd.openxmlformats-officedocument.spreadsheetml.worksheet+xml"/>
  <Override PartName="/xl/drawings/drawing49.xml" ContentType="application/vnd.openxmlformats-officedocument.drawing+xml"/>
  <Override PartName="/xl/worksheets/sheet50.xml" ContentType="application/vnd.openxmlformats-officedocument.spreadsheetml.worksheet+xml"/>
  <Override PartName="/xl/drawings/drawing50.xml" ContentType="application/vnd.openxmlformats-officedocument.drawing+xml"/>
  <Override PartName="/xl/worksheets/sheet51.xml" ContentType="application/vnd.openxmlformats-officedocument.spreadsheetml.worksheet+xml"/>
  <Override PartName="/xl/drawings/drawing51.xml" ContentType="application/vnd.openxmlformats-officedocument.drawing+xml"/>
  <Override PartName="/xl/worksheets/sheet52.xml" ContentType="application/vnd.openxmlformats-officedocument.spreadsheetml.worksheet+xml"/>
  <Override PartName="/xl/drawings/drawing52.xml" ContentType="application/vnd.openxmlformats-officedocument.drawing+xml"/>
  <Override PartName="/xl/worksheets/sheet53.xml" ContentType="application/vnd.openxmlformats-officedocument.spreadsheetml.worksheet+xml"/>
  <Override PartName="/xl/drawings/drawing53.xml" ContentType="application/vnd.openxmlformats-officedocument.drawing+xml"/>
  <Override PartName="/xl/worksheets/sheet54.xml" ContentType="application/vnd.openxmlformats-officedocument.spreadsheetml.worksheet+xml"/>
  <Override PartName="/xl/drawings/drawing54.xml" ContentType="application/vnd.openxmlformats-officedocument.drawing+xml"/>
  <Override PartName="/xl/worksheets/sheet55.xml" ContentType="application/vnd.openxmlformats-officedocument.spreadsheetml.worksheet+xml"/>
  <Override PartName="/xl/drawings/drawing55.xml" ContentType="application/vnd.openxmlformats-officedocument.drawing+xml"/>
  <Override PartName="/xl/worksheets/sheet56.xml" ContentType="application/vnd.openxmlformats-officedocument.spreadsheetml.worksheet+xml"/>
  <Override PartName="/xl/drawings/drawing56.xml" ContentType="application/vnd.openxmlformats-officedocument.drawing+xml"/>
  <Override PartName="/xl/worksheets/sheet57.xml" ContentType="application/vnd.openxmlformats-officedocument.spreadsheetml.worksheet+xml"/>
  <Override PartName="/xl/drawings/drawing57.xml" ContentType="application/vnd.openxmlformats-officedocument.drawing+xml"/>
  <Override PartName="/xl/worksheets/sheet58.xml" ContentType="application/vnd.openxmlformats-officedocument.spreadsheetml.worksheet+xml"/>
  <Override PartName="/xl/drawings/drawing58.xml" ContentType="application/vnd.openxmlformats-officedocument.drawing+xml"/>
  <Override PartName="/xl/worksheets/sheet59.xml" ContentType="application/vnd.openxmlformats-officedocument.spreadsheetml.worksheet+xml"/>
  <Override PartName="/xl/drawings/drawing59.xml" ContentType="application/vnd.openxmlformats-officedocument.drawing+xml"/>
  <Override PartName="/xl/worksheets/sheet60.xml" ContentType="application/vnd.openxmlformats-officedocument.spreadsheetml.worksheet+xml"/>
  <Override PartName="/xl/drawings/drawing60.xml" ContentType="application/vnd.openxmlformats-officedocument.drawing+xml"/>
  <Override PartName="/xl/worksheets/sheet61.xml" ContentType="application/vnd.openxmlformats-officedocument.spreadsheetml.worksheet+xml"/>
  <Override PartName="/xl/drawings/drawing61.xml" ContentType="application/vnd.openxmlformats-officedocument.drawing+xml"/>
  <Override PartName="/xl/worksheets/sheet62.xml" ContentType="application/vnd.openxmlformats-officedocument.spreadsheetml.worksheet+xml"/>
  <Override PartName="/xl/drawings/drawing62.xml" ContentType="application/vnd.openxmlformats-officedocument.drawing+xml"/>
  <Override PartName="/xl/worksheets/sheet63.xml" ContentType="application/vnd.openxmlformats-officedocument.spreadsheetml.worksheet+xml"/>
  <Override PartName="/xl/drawings/drawing63.xml" ContentType="application/vnd.openxmlformats-officedocument.drawing+xml"/>
  <Override PartName="/xl/worksheets/sheet64.xml" ContentType="application/vnd.openxmlformats-officedocument.spreadsheetml.worksheet+xml"/>
  <Override PartName="/xl/drawings/drawing64.xml" ContentType="application/vnd.openxmlformats-officedocument.drawing+xml"/>
  <Override PartName="/xl/worksheets/sheet65.xml" ContentType="application/vnd.openxmlformats-officedocument.spreadsheetml.worksheet+xml"/>
  <Override PartName="/xl/drawings/drawing65.xml" ContentType="application/vnd.openxmlformats-officedocument.drawing+xml"/>
  <Override PartName="/xl/worksheets/sheet66.xml" ContentType="application/vnd.openxmlformats-officedocument.spreadsheetml.worksheet+xml"/>
  <Override PartName="/xl/drawings/drawing66.xml" ContentType="application/vnd.openxmlformats-officedocument.drawing+xml"/>
  <Override PartName="/xl/worksheets/sheet67.xml" ContentType="application/vnd.openxmlformats-officedocument.spreadsheetml.worksheet+xml"/>
  <Override PartName="/xl/drawings/drawing67.xml" ContentType="application/vnd.openxmlformats-officedocument.drawing+xml"/>
  <Override PartName="/xl/worksheets/sheet68.xml" ContentType="application/vnd.openxmlformats-officedocument.spreadsheetml.worksheet+xml"/>
  <Override PartName="/xl/drawings/drawing68.xml" ContentType="application/vnd.openxmlformats-officedocument.drawing+xml"/>
  <Override PartName="/xl/worksheets/sheet69.xml" ContentType="application/vnd.openxmlformats-officedocument.spreadsheetml.worksheet+xml"/>
  <Override PartName="/xl/drawings/drawing69.xml" ContentType="application/vnd.openxmlformats-officedocument.drawing+xml"/>
  <Override PartName="/xl/worksheets/sheet70.xml" ContentType="application/vnd.openxmlformats-officedocument.spreadsheetml.worksheet+xml"/>
  <Override PartName="/xl/drawings/drawing70.xml" ContentType="application/vnd.openxmlformats-officedocument.drawing+xml"/>
  <Override PartName="/xl/worksheets/sheet71.xml" ContentType="application/vnd.openxmlformats-officedocument.spreadsheetml.worksheet+xml"/>
  <Override PartName="/xl/drawings/drawing71.xml" ContentType="application/vnd.openxmlformats-officedocument.drawing+xml"/>
  <Override PartName="/xl/worksheets/sheet72.xml" ContentType="application/vnd.openxmlformats-officedocument.spreadsheetml.worksheet+xml"/>
  <Override PartName="/xl/drawings/drawing72.xml" ContentType="application/vnd.openxmlformats-officedocument.drawing+xml"/>
  <Override PartName="/xl/worksheets/sheet73.xml" ContentType="application/vnd.openxmlformats-officedocument.spreadsheetml.worksheet+xml"/>
  <Override PartName="/xl/drawings/drawing73.xml" ContentType="application/vnd.openxmlformats-officedocument.drawing+xml"/>
  <Override PartName="/xl/worksheets/sheet74.xml" ContentType="application/vnd.openxmlformats-officedocument.spreadsheetml.worksheet+xml"/>
  <Override PartName="/xl/drawings/drawing74.xml" ContentType="application/vnd.openxmlformats-officedocument.drawing+xml"/>
  <Override PartName="/xl/worksheets/sheet75.xml" ContentType="application/vnd.openxmlformats-officedocument.spreadsheetml.worksheet+xml"/>
  <Override PartName="/xl/drawings/drawing75.xml" ContentType="application/vnd.openxmlformats-officedocument.drawing+xml"/>
  <Override PartName="/xl/worksheets/sheet76.xml" ContentType="application/vnd.openxmlformats-officedocument.spreadsheetml.worksheet+xml"/>
  <Override PartName="/xl/drawings/drawing76.xml" ContentType="application/vnd.openxmlformats-officedocument.drawing+xml"/>
  <Override PartName="/xl/worksheets/sheet77.xml" ContentType="application/vnd.openxmlformats-officedocument.spreadsheetml.worksheet+xml"/>
  <Override PartName="/xl/drawings/drawing77.xml" ContentType="application/vnd.openxmlformats-officedocument.drawing+xml"/>
  <Override PartName="/xl/worksheets/sheet78.xml" ContentType="application/vnd.openxmlformats-officedocument.spreadsheetml.worksheet+xml"/>
  <Override PartName="/xl/drawings/drawing78.xml" ContentType="application/vnd.openxmlformats-officedocument.drawing+xml"/>
  <Override PartName="/xl/worksheets/sheet79.xml" ContentType="application/vnd.openxmlformats-officedocument.spreadsheetml.worksheet+xml"/>
  <Override PartName="/xl/drawings/drawing79.xml" ContentType="application/vnd.openxmlformats-officedocument.drawing+xml"/>
  <Override PartName="/xl/worksheets/sheet80.xml" ContentType="application/vnd.openxmlformats-officedocument.spreadsheetml.worksheet+xml"/>
  <Override PartName="/xl/drawings/drawing80.xml" ContentType="application/vnd.openxmlformats-officedocument.drawing+xml"/>
  <Override PartName="/xl/worksheets/sheet81.xml" ContentType="application/vnd.openxmlformats-officedocument.spreadsheetml.worksheet+xml"/>
  <Override PartName="/xl/drawings/drawing81.xml" ContentType="application/vnd.openxmlformats-officedocument.drawing+xml"/>
  <Override PartName="/xl/worksheets/sheet82.xml" ContentType="application/vnd.openxmlformats-officedocument.spreadsheetml.worksheet+xml"/>
  <Override PartName="/xl/drawings/drawing82.xml" ContentType="application/vnd.openxmlformats-officedocument.drawing+xml"/>
  <Override PartName="/xl/worksheets/sheet83.xml" ContentType="application/vnd.openxmlformats-officedocument.spreadsheetml.worksheet+xml"/>
  <Override PartName="/xl/drawings/drawing83.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0" yWindow="0" windowWidth="13125" windowHeight="6105" firstSheet="0" activeTab="0"/>
  </bookViews>
  <sheets>
    <sheet name="Title" sheetId="10" state="visible" r:id="rId1"/>
    <sheet name="Table of contents" sheetId="8" state="visible" r:id="rId2"/>
    <sheet name="Gender and sex" sheetId="6" state="visible" r:id="rId3"/>
    <sheet name="About the data" sheetId="11" state="visible" r:id="rId4"/>
    <sheet name="Definitions" sheetId="12" state="visible" r:id="rId5"/>
    <sheet name="Meas11200" sheetId="13" state="visible" r:id="rId6"/>
    <sheet name="Meas11201" sheetId="14" state="visible" r:id="rId7"/>
    <sheet name="Meas11202" sheetId="15" state="visible" r:id="rId8"/>
    <sheet name="Meas11210" sheetId="16" state="visible" r:id="rId9"/>
    <sheet name="Meas11211" sheetId="17" state="visible" r:id="rId10"/>
    <sheet name="Meas11212" sheetId="18" state="visible" r:id="rId11"/>
    <sheet name="Meas11213" sheetId="19" state="visible" r:id="rId12"/>
    <sheet name="Meas11214" sheetId="20" state="visible" r:id="rId13"/>
    <sheet name="Meas11215" sheetId="21" state="visible" r:id="rId14"/>
    <sheet name="Meas21008" sheetId="22" state="visible" r:id="rId15"/>
    <sheet name="Meas21009" sheetId="23" state="visible" r:id="rId16"/>
    <sheet name="Meas21010" sheetId="24" state="visible" r:id="rId17"/>
    <sheet name="Meas21011" sheetId="25" state="visible" r:id="rId18"/>
    <sheet name="Meas21060" sheetId="26" state="visible" r:id="rId19"/>
    <sheet name="Meas21120" sheetId="27" state="visible" r:id="rId20"/>
    <sheet name="Meas21121" sheetId="28" state="visible" r:id="rId21"/>
    <sheet name="Meas21122" sheetId="29" state="visible" r:id="rId22"/>
    <sheet name="Meas21123" sheetId="30" state="visible" r:id="rId23"/>
    <sheet name="Meas21127" sheetId="31" state="visible" r:id="rId24"/>
    <sheet name="Meas21128" sheetId="32" state="visible" r:id="rId25"/>
    <sheet name="Meas21160" sheetId="33" state="visible" r:id="rId26"/>
    <sheet name="Meas21161" sheetId="34" state="visible" r:id="rId27"/>
    <sheet name="Meas21162" sheetId="35" state="visible" r:id="rId28"/>
    <sheet name="Meas21163" sheetId="36" state="visible" r:id="rId29"/>
    <sheet name="Meas21164" sheetId="37" state="visible" r:id="rId30"/>
    <sheet name="Meas21165" sheetId="38" state="visible" r:id="rId31"/>
    <sheet name="Meas21167" sheetId="39" state="visible" r:id="rId32"/>
    <sheet name="Meas21168" sheetId="40" state="visible" r:id="rId33"/>
    <sheet name="Meas21169" sheetId="41" state="visible" r:id="rId34"/>
    <sheet name="Meas21170" sheetId="42" state="visible" r:id="rId35"/>
    <sheet name="Meas21171" sheetId="43" state="visible" r:id="rId36"/>
    <sheet name="Meas21172" sheetId="44" state="visible" r:id="rId37"/>
    <sheet name="Meas21173" sheetId="45" state="visible" r:id="rId38"/>
    <sheet name="Meas21174" sheetId="46" state="visible" r:id="rId39"/>
    <sheet name="Meas21175" sheetId="47" state="visible" r:id="rId40"/>
    <sheet name="Meas21176" sheetId="48" state="visible" r:id="rId41"/>
    <sheet name="Meas21177" sheetId="49" state="visible" r:id="rId42"/>
    <sheet name="Meas21178" sheetId="50" state="visible" r:id="rId43"/>
    <sheet name="Meas21179" sheetId="51" state="visible" r:id="rId44"/>
    <sheet name="Meas21181" sheetId="52" state="visible" r:id="rId45"/>
    <sheet name="Meas21182" sheetId="53" state="visible" r:id="rId46"/>
    <sheet name="Meas21183" sheetId="54" state="visible" r:id="rId47"/>
    <sheet name="Meas21187" sheetId="55" state="visible" r:id="rId48"/>
    <sheet name="Meas21188" sheetId="56" state="visible" r:id="rId49"/>
    <sheet name="Meas21189" sheetId="57" state="visible" r:id="rId50"/>
    <sheet name="Meas21190" sheetId="58" state="visible" r:id="rId51"/>
    <sheet name="Meas21191" sheetId="59" state="visible" r:id="rId52"/>
    <sheet name="Meas21192" sheetId="60" state="visible" r:id="rId53"/>
    <sheet name="Meas21193" sheetId="61" state="visible" r:id="rId54"/>
    <sheet name="Meas21194" sheetId="62" state="visible" r:id="rId55"/>
    <sheet name="Meas21195" sheetId="63" state="visible" r:id="rId56"/>
    <sheet name="Meas21196" sheetId="64" state="visible" r:id="rId57"/>
    <sheet name="Meas21197" sheetId="65" state="visible" r:id="rId58"/>
    <sheet name="Meas21198" sheetId="66" state="visible" r:id="rId59"/>
    <sheet name="Meas21199" sheetId="67" state="visible" r:id="rId60"/>
    <sheet name="Meas21200" sheetId="68" state="visible" r:id="rId61"/>
    <sheet name="Meas21201" sheetId="69" state="visible" r:id="rId62"/>
    <sheet name="Meas21202" sheetId="70" state="visible" r:id="rId63"/>
    <sheet name="Meas21203" sheetId="71" state="visible" r:id="rId64"/>
    <sheet name="Meas21204" sheetId="72" state="visible" r:id="rId65"/>
    <sheet name="Meas21205" sheetId="73" state="visible" r:id="rId66"/>
    <sheet name="Meas21206" sheetId="74" state="visible" r:id="rId67"/>
    <sheet name="Meas21207" sheetId="75" state="visible" r:id="rId68"/>
    <sheet name="Meas21208" sheetId="76" state="visible" r:id="rId69"/>
    <sheet name="Meas21209" sheetId="77" state="visible" r:id="rId70"/>
    <sheet name="Meas21210" sheetId="78" state="visible" r:id="rId71"/>
    <sheet name="Meas21211" sheetId="79" state="visible" r:id="rId72"/>
    <sheet name="Meas21212" sheetId="80" state="visible" r:id="rId73"/>
    <sheet name="Meas21213" sheetId="81" state="visible" r:id="rId74"/>
    <sheet name="Meas21214" sheetId="82" state="visible" r:id="rId75"/>
    <sheet name="Meas21215" sheetId="83" state="visible" r:id="rId76"/>
    <sheet name="Meas21216" sheetId="84" state="visible" r:id="rId77"/>
    <sheet name="Meas21217" sheetId="85" state="visible" r:id="rId78"/>
    <sheet name="Meas21218" sheetId="86" state="visible" r:id="rId79"/>
    <sheet name="Meas21222" sheetId="87" state="visible" r:id="rId80"/>
    <sheet name="Meas21256" sheetId="88" state="visible" r:id="rId81"/>
    <sheet name="Meas21262" sheetId="89" state="visible" r:id="rId82"/>
    <sheet name="Meas21264" sheetId="90" state="visible" r:id="rId8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<sst xmlns="http://schemas.openxmlformats.org/spreadsheetml/2006/main" count="3871" uniqueCount="3871">
  <si>
    <t>Table of Contents</t>
  </si>
  <si>
    <t>The ACT Government has committed to improving the collection, discoverability and sharing of data on sex, gender, variations of sex characteristics and sexual orientation variables.</t>
  </si>
  <si>
    <t>Table of contents</t>
  </si>
  <si>
    <t>While all three definitions include categories beyond male and female, statistics are not reported for other categories in the dashboards due to privacy concerns (small numbers). However, they are included in the total (persons) therefore the sum of male and female may not equal the total (persons).</t>
  </si>
  <si>
    <t>X</t>
  </si>
  <si>
    <t>Australian Secondary School Students’ Alcohol and Drug Survey</t>
  </si>
  <si>
    <t>Australian Cause of Death Unit Record File</t>
  </si>
  <si>
    <t>ACT Year 7 Health Survey</t>
  </si>
  <si>
    <t>ACT Maternal and Perinatal Data Collection</t>
  </si>
  <si>
    <t xml:space="preserve">ACT General Health Survey </t>
  </si>
  <si>
    <t xml:space="preserve">ACT Physical Activity and Nutrition Survey </t>
  </si>
  <si>
    <t>ACT Cancer Registry</t>
  </si>
  <si>
    <t>Sex recorded at birth</t>
  </si>
  <si>
    <t>Sex</t>
  </si>
  <si>
    <t>Gender</t>
  </si>
  <si>
    <t>Data Collections</t>
  </si>
  <si>
    <t>Definitions</t>
  </si>
  <si>
    <r>
      <rPr>
        <b/>
        <sz val="10"/>
        <rFont val="Calibri"/>
        <family val="2"/>
        <scheme val="minor"/>
      </rPr>
      <t>Sex</t>
    </r>
    <r>
      <rPr>
        <sz val="10"/>
        <rFont val="Calibri"/>
        <family val="2"/>
        <scheme val="minor"/>
      </rPr>
      <t xml:space="preserve"> – </t>
    </r>
    <r>
      <rPr>
        <sz val="10"/>
        <color rgb="FF000000"/>
        <rFont val="Calibri"/>
        <family val="2"/>
        <scheme val="minor"/>
      </rPr>
      <t xml:space="preserve">A person's sex is based upon their sex characteristics, such as their sex chromosomes, hormones, and reproductive organs. Depending on individual state and territory legislation, a legal record of a person’s sex may, or may not align with their sex characteristics, and a person’s sex may be recorded differently on different documents. </t>
    </r>
  </si>
  <si>
    <r>
      <rPr>
        <b/>
        <sz val="10"/>
        <rFont val="Calibri"/>
        <family val="2"/>
        <scheme val="minor"/>
      </rPr>
      <t>Gender</t>
    </r>
    <r>
      <rPr>
        <sz val="10"/>
        <rFont val="Calibri"/>
        <family val="2"/>
        <scheme val="minor"/>
      </rPr>
      <t xml:space="preserve"> – </t>
    </r>
    <r>
      <rPr>
        <sz val="10"/>
        <color theme="1"/>
        <rFont val="Calibri"/>
        <family val="2"/>
        <scheme val="minor"/>
      </rPr>
      <t xml:space="preserve">Gender is a social and cultural concept that refers to the way a person lives in and interacts with the world. It is about social and cultural differences in identity, expression and experience as a woman, man, or non-binary person. Non-binary is an umbrella term describing gender identities that are not exclusively male or female. </t>
    </r>
  </si>
  <si>
    <r>
      <rPr>
        <b/>
        <sz val="10"/>
        <rFont val="Calibri"/>
        <family val="2"/>
        <scheme val="minor"/>
      </rPr>
      <t>Sex recorded at birth</t>
    </r>
    <r>
      <rPr>
        <b/>
        <i/>
        <sz val="10"/>
        <color rgb="FF000000"/>
        <rFont val="Calibri"/>
        <family val="2"/>
        <scheme val="minor"/>
      </rPr>
      <t xml:space="preserve"> –</t>
    </r>
    <r>
      <rPr>
        <sz val="10"/>
        <color rgb="FF000000"/>
        <rFont val="Calibri"/>
        <family val="2"/>
        <scheme val="minor"/>
      </rPr>
      <t xml:space="preserve"> Sex is understood in relation to sex characteristics. Sex recorded at birth refers to what was determined by sex characteristics observed at birth or infancy. In some instances, related to health, it will be important to record a person’s sex recorded at birth (for example, for cervical cancer screening, and increased risk or some physical health conditions more prevalent in a particular sex).</t>
    </r>
  </si>
  <si>
    <r>
      <t xml:space="preserve">The table below contains a list of data collections used in the </t>
    </r>
    <r>
      <rPr>
        <i/>
        <sz val="10"/>
        <rFont val="Calibri"/>
        <family val="2"/>
        <scheme val="minor"/>
      </rPr>
      <t>HealthStats ACT</t>
    </r>
    <r>
      <rPr>
        <sz val="10"/>
        <rFont val="Calibri"/>
        <family val="2"/>
        <scheme val="minor"/>
      </rPr>
      <t xml:space="preserve"> dashboards and whether sex, gender or sex recorded at birth is collected. </t>
    </r>
  </si>
  <si>
    <t>Technical notes: Gender and sex</t>
  </si>
  <si>
    <t>Technical notes: About the data</t>
  </si>
  <si>
    <t>Technical notes: Definitions</t>
  </si>
  <si>
    <t>Title</t>
  </si>
  <si>
    <t>DATATYPE</t>
  </si>
  <si>
    <t>Collection</t>
  </si>
  <si>
    <t>Download the ACT Government Common Dataset Sex, Gender, Variations of Sex Characteristics and Sexual Orientation Variables Data</t>
  </si>
  <si>
    <r>
      <t xml:space="preserve">The </t>
    </r>
    <r>
      <rPr>
        <i/>
        <sz val="10"/>
        <color theme="1"/>
        <rFont val="Calibri"/>
        <family val="2"/>
        <scheme val="minor"/>
      </rPr>
      <t>HealthStats ACT</t>
    </r>
    <r>
      <rPr>
        <sz val="10"/>
        <color theme="1"/>
        <rFont val="Calibri"/>
        <family val="2"/>
        <scheme val="minor"/>
      </rPr>
      <t xml:space="preserve"> dashboards use data from a variety of ACT Health Directorate data collections or externally sourced unit level record data. Each data collection uses either sex, gender or sex recorded at birth. The definitions are listed below and are based on the</t>
    </r>
    <r>
      <rPr>
        <i/>
        <sz val="10"/>
        <color theme="1"/>
        <rFont val="Calibri"/>
        <family val="2"/>
        <scheme val="minor"/>
      </rPr>
      <t xml:space="preserve"> ACT Government Common Dataset Sex, Gender, Variations of Sex Characteristics and Sexual Orientation Variables Data</t>
    </r>
    <r>
      <rPr>
        <sz val="10"/>
        <color theme="1"/>
        <rFont val="Calibri"/>
        <family val="2"/>
        <scheme val="minor"/>
      </rPr>
      <t>, which can be accessed at the following link:</t>
    </r>
  </si>
  <si>
    <t xml:space="preserve">Smoking and vaping</t>
  </si>
  <si>
    <t xml:space="preserve">In this dashboard vaping use relates to the occasions of vape usage. It does not distinguish between the duration of use or the number of puffs or draws. 
For usual flavour of vape, lollies/soft drink includes candy, chocolate, dessert, sweets and non-alcoholic drinks. Other flavours includes mix of tobacco and menthol, mint, coffee and other.</t>
  </si>
  <si>
    <t xml:space="preserve">Data reliability</t>
  </si>
  <si>
    <t xml:space="preserve">Data contained in the dashboards include confidence intervals and/or relative standard errors. Estimates with relative standard errors (RSE) between 25% and 50% should be interpreted with caution. Estimates with RSE greater than 50% or based on a numerator less than 10 are not published.
Statistically significant differences are difficult to detect for smaller jurisdictions such as the Australian Capital Territory. Sometimes, even large apparent differences may not be statistically significant. This is particularly the case in breakdowns of small populations because the small sample size means that there is not enough power to identify even large differences as statistically significant.</t>
  </si>
  <si>
    <t xml:space="preserve">ACT General Health Survey</t>
  </si>
  <si>
    <t xml:space="preserve">The ACT General Health Survey is a yearly phone survey with randomly-selected households conducted in the ACT since 2007. The survey collects information about the health and lifestyles of ACT residents.
Traditionally, the ACT General Health Survey collects information from adults and children about risk factors for chronic disease such as poor nutrition, low levels of physical activity, obesity, alcohol consumption and smoking.
In 2019, the survey topics were extended to include broader factors that influence health and wellbeing such as resilience and adapting to change, social supports, perceptions of safety, financial stressors, experiences of discrimination and gender equity. 
The survey has a three-year cycle, where the child and adult risk factor questionnaire is conducted for two consecutive years and the adult only wellbeing questionnaire is conducted every third year. 
For more information about the survey and to view the questionnaires please visit:</t>
  </si>
  <si>
    <t xml:space="preserve">=HYPERLINK("https://www.act.gov.au/directorates-and-agencies/act-health/data-statistics-and-surveys/healthstats-act/data-collections/act-general-health-survey", "ACT General Health Survey")</t>
  </si>
  <si>
    <t xml:space="preserve">Australian Secondary Students' Alcohol and Drug Survey</t>
  </si>
  <si>
    <t xml:space="preserve">The Australian Secondary Students’ Alcohol &amp; Drug Survey (ASSAD) commenced in 1984 and has been conducted every three years in the ACT since 1996. The ASSAD survey was designed to provide estimates of the current prevalence of tobacco, alcohol and illicit substance use among Australian secondary school students (aged 12 to 17 years of age) and to examine trends in their use over time.
A standard sampling procedure, administration method and core questionnaire is used throughout all states and territories of Australia. The survey is coordinated nationally by the Cancer Council Victoria, with each of the states and territories managing the data collection within their own jurisdiction.
The ACT 2022-23 ASSAD survey was conducted between May 2022 and March 2023. The survey was postponed from 2020 due to the COVID-19 pandemic's restrictions on school based surveys. In 2022-23, the survey was completed via an online questionnaire for the first time.
For more information about the survey and to view the questionnaires please visit:</t>
  </si>
  <si>
    <t xml:space="preserve">=HYPERLINK("https://www.act.gov.au/directorates-and-agencies/act-health/data-statistics-and-surveys/healthstats-act/data-collections/australian-secondary-students-alcohol-and-drug-survey", "Australian Secondary Students' Alcohol and Drug Survey")</t>
  </si>
  <si>
    <t xml:space="preserve">Confidence interval</t>
  </si>
  <si>
    <t xml:space="preserve">A confidence interval is a range of values that is used to describe the uncertainty around an estimate. Confidence intervals are calculated with a stated probability (for estimates in HealthStats ACT it is 95%); this means that there is a 95% chance that the confidence interval includes the true value.</t>
  </si>
  <si>
    <t xml:space="preserve">Ever smoked/ vaped</t>
  </si>
  <si>
    <t xml:space="preserve">Ever used includes daily, occasional, tried and ex users.</t>
  </si>
  <si>
    <t xml:space="preserve">Relative standard error</t>
  </si>
  <si>
    <t xml:space="preserve">Relative Standard Error (RSE) is the standard error expressed as a proportion of an estimated value. It is usually displayed as a percentage.</t>
  </si>
  <si>
    <t xml:space="preserve">Weighting - Australian Secondary Students' Alcohol and Drug Survey (ASSAD)</t>
  </si>
  <si>
    <t xml:space="preserve">ASSAD analyses are reported for students aged 12 to 17 years. Data are weighted to align the sample with population distributions of 12- to 17-year-old students in secondary schools in ACT in semester 2, 2022. This addresses any possible bias in prevalence estimates as a result of disproportionate sampling of any education sector, age or gender. Enrolment data collected by the ABS of students by gender, age group and education sector were used to calculate weights.</t>
  </si>
  <si>
    <t xml:space="preserve">Weighting - General Health Survey</t>
  </si>
  <si>
    <t xml:space="preserve">The indicator shows self-reported data collected through Computer Assisted Telephone Interviewing (CATI). Estimates were weighted to adjust for differences in the probability of selection among respondents. To achieve this, estimates were benchmarked to the estimated resident population using the latest available Australian Bureau of Statistics population estimates.</t>
  </si>
  <si>
    <t xml:space="preserve">Measure 11200 - Smoking status</t>
  </si>
  <si>
    <t xml:space="preserve">Per cent (95% CI)</t>
  </si>
  <si>
    <t xml:space="preserve">2007-08</t>
  </si>
  <si>
    <t xml:space="preserve">2009-10</t>
  </si>
  <si>
    <t xml:space="preserve">2011-12</t>
  </si>
  <si>
    <t xml:space="preserve">2013-14</t>
  </si>
  <si>
    <t xml:space="preserve">2015-16</t>
  </si>
  <si>
    <t xml:space="preserve">2018</t>
  </si>
  <si>
    <t xml:space="preserve">2020</t>
  </si>
  <si>
    <t xml:space="preserve">2021</t>
  </si>
  <si>
    <t xml:space="preserve">2022</t>
  </si>
  <si>
    <t xml:space="preserve">18+</t>
  </si>
  <si>
    <t xml:space="preserve">Male</t>
  </si>
  <si>
    <t xml:space="preserve">Daily/occasional</t>
  </si>
  <si>
    <t xml:space="preserve">18.1</t>
  </si>
  <si>
    <t xml:space="preserve">(15.0–21.6)</t>
  </si>
  <si>
    <t xml:space="preserve">17.2</t>
  </si>
  <si>
    <t xml:space="preserve">(14.3–20.5)</t>
  </si>
  <si>
    <t xml:space="preserve">16.7</t>
  </si>
  <si>
    <t xml:space="preserve">(13.3–20.7)</t>
  </si>
  <si>
    <t xml:space="preserve">16.3</t>
  </si>
  <si>
    <t xml:space="preserve">(12.8–20.5)</t>
  </si>
  <si>
    <t xml:space="preserve">10.4</t>
  </si>
  <si>
    <t xml:space="preserve">(7.5–14.3)</t>
  </si>
  <si>
    <t xml:space="preserve">13.6</t>
  </si>
  <si>
    <t xml:space="preserve">(10.5–17.6)</t>
  </si>
  <si>
    <t xml:space="preserve">11.7</t>
  </si>
  <si>
    <t xml:space="preserve">(8.6–15.7)</t>
  </si>
  <si>
    <t xml:space="preserve">12.3</t>
  </si>
  <si>
    <t xml:space="preserve">(9.4–16.0)</t>
  </si>
  <si>
    <t xml:space="preserve">12.6</t>
  </si>
  <si>
    <t xml:space="preserve">(10.1–15.5)</t>
  </si>
  <si>
    <t xml:space="preserve">Ex-smoker/tried smoking few times</t>
  </si>
  <si>
    <t xml:space="preserve">38.2</t>
  </si>
  <si>
    <t xml:space="preserve">(34.2–42.3)</t>
  </si>
  <si>
    <t xml:space="preserve">38.4</t>
  </si>
  <si>
    <t xml:space="preserve">(34.8–42.2)</t>
  </si>
  <si>
    <t xml:space="preserve">35.8</t>
  </si>
  <si>
    <t xml:space="preserve">(31.6–40.2)</t>
  </si>
  <si>
    <t xml:space="preserve">37.4</t>
  </si>
  <si>
    <t xml:space="preserve">(33.0–42.1)</t>
  </si>
  <si>
    <t xml:space="preserve">(31.0–40.8)</t>
  </si>
  <si>
    <t xml:space="preserve">(33.6–43.5)</t>
  </si>
  <si>
    <t xml:space="preserve">37.1</t>
  </si>
  <si>
    <t xml:space="preserve">(31.9–42.6)</t>
  </si>
  <si>
    <t xml:space="preserve">39.6</t>
  </si>
  <si>
    <t xml:space="preserve">(35.0–44.5)</t>
  </si>
  <si>
    <t xml:space="preserve">41.7</t>
  </si>
  <si>
    <t xml:space="preserve">(37.9–45.5)</t>
  </si>
  <si>
    <t xml:space="preserve">Never smoked</t>
  </si>
  <si>
    <t xml:space="preserve">43.7</t>
  </si>
  <si>
    <t xml:space="preserve">(39.6–48.0)</t>
  </si>
  <si>
    <t xml:space="preserve">44.4</t>
  </si>
  <si>
    <t xml:space="preserve">(40.5–48.3)</t>
  </si>
  <si>
    <t xml:space="preserve">47.5</t>
  </si>
  <si>
    <t xml:space="preserve">(43.0–52.1)</t>
  </si>
  <si>
    <t xml:space="preserve">46.3</t>
  </si>
  <si>
    <t xml:space="preserve">(41.5–51.2)</t>
  </si>
  <si>
    <t xml:space="preserve">53.8</t>
  </si>
  <si>
    <t xml:space="preserve">(48.6–59.0)</t>
  </si>
  <si>
    <t xml:space="preserve">47.9</t>
  </si>
  <si>
    <t xml:space="preserve">(42.8–53.1)</t>
  </si>
  <si>
    <t xml:space="preserve">51.2</t>
  </si>
  <si>
    <t xml:space="preserve">(45.6–56.8)</t>
  </si>
  <si>
    <t xml:space="preserve">48.1</t>
  </si>
  <si>
    <t xml:space="preserve">(43.3–52.9)</t>
  </si>
  <si>
    <t xml:space="preserve">45.8</t>
  </si>
  <si>
    <t xml:space="preserve">(42.0–49.6)</t>
  </si>
  <si>
    <t xml:space="preserve">Female</t>
  </si>
  <si>
    <t xml:space="preserve">12.9</t>
  </si>
  <si>
    <t xml:space="preserve">(10.8–15.4)</t>
  </si>
  <si>
    <t xml:space="preserve">11.8</t>
  </si>
  <si>
    <t xml:space="preserve">(9.9–14.0)</t>
  </si>
  <si>
    <t xml:space="preserve">12.2</t>
  </si>
  <si>
    <t xml:space="preserve">(9.6–15.3)</t>
  </si>
  <si>
    <t xml:space="preserve">9.5</t>
  </si>
  <si>
    <t xml:space="preserve">(7.1–12.6)</t>
  </si>
  <si>
    <t xml:space="preserve">5.2</t>
  </si>
  <si>
    <t xml:space="preserve">(3.6–7.5)</t>
  </si>
  <si>
    <t xml:space="preserve">11.3</t>
  </si>
  <si>
    <t xml:space="preserve">(8.5–14.8)</t>
  </si>
  <si>
    <t xml:space="preserve">11.4</t>
  </si>
  <si>
    <t xml:space="preserve">(8.2–15.7)</t>
  </si>
  <si>
    <t xml:space="preserve">8.5</t>
  </si>
  <si>
    <t xml:space="preserve">(6.3–11.4)</t>
  </si>
  <si>
    <t xml:space="preserve">8.1</t>
  </si>
  <si>
    <t xml:space="preserve">(6.3–10.5)</t>
  </si>
  <si>
    <t xml:space="preserve">36.3</t>
  </si>
  <si>
    <t xml:space="preserve">(33.0–39.7)</t>
  </si>
  <si>
    <t xml:space="preserve">36.5</t>
  </si>
  <si>
    <t xml:space="preserve">(33.5–39.5)</t>
  </si>
  <si>
    <t xml:space="preserve">34.5</t>
  </si>
  <si>
    <t xml:space="preserve">(30.7–38.5)</t>
  </si>
  <si>
    <t xml:space="preserve">32.8</t>
  </si>
  <si>
    <t xml:space="preserve">(28.9–37.0)</t>
  </si>
  <si>
    <t xml:space="preserve">33.7</t>
  </si>
  <si>
    <t xml:space="preserve">(29.5–38.2)</t>
  </si>
  <si>
    <t xml:space="preserve">37.0</t>
  </si>
  <si>
    <t xml:space="preserve">(32.7–41.4)</t>
  </si>
  <si>
    <t xml:space="preserve">36.7</t>
  </si>
  <si>
    <t xml:space="preserve">(31.9–41.8)</t>
  </si>
  <si>
    <t xml:space="preserve">38.1</t>
  </si>
  <si>
    <t xml:space="preserve">(33.9–42.5)</t>
  </si>
  <si>
    <t xml:space="preserve">37.8</t>
  </si>
  <si>
    <t xml:space="preserve">(34.4–41.2)</t>
  </si>
  <si>
    <t xml:space="preserve">50.8</t>
  </si>
  <si>
    <t xml:space="preserve">(47.3–54.2)</t>
  </si>
  <si>
    <t xml:space="preserve">51.7</t>
  </si>
  <si>
    <t xml:space="preserve">(48.6–54.9)</t>
  </si>
  <si>
    <t xml:space="preserve">53.3</t>
  </si>
  <si>
    <t xml:space="preserve">(49.2–57.4)</t>
  </si>
  <si>
    <t xml:space="preserve">57.6</t>
  </si>
  <si>
    <t xml:space="preserve">(53.2–61.9)</t>
  </si>
  <si>
    <t xml:space="preserve">61.1</t>
  </si>
  <si>
    <t xml:space="preserve">(56.5–65.5)</t>
  </si>
  <si>
    <t xml:space="preserve">51.8</t>
  </si>
  <si>
    <t xml:space="preserve">(47.1–56.4)</t>
  </si>
  <si>
    <t xml:space="preserve">(46.6–57.1)</t>
  </si>
  <si>
    <t xml:space="preserve">(48.9–57.7)</t>
  </si>
  <si>
    <t xml:space="preserve">54.1</t>
  </si>
  <si>
    <t xml:space="preserve">(50.6–57.6)</t>
  </si>
  <si>
    <t xml:space="preserve">Persons</t>
  </si>
  <si>
    <t xml:space="preserve">15.5</t>
  </si>
  <si>
    <t xml:space="preserve">(13.6–17.6)</t>
  </si>
  <si>
    <t xml:space="preserve">14.4</t>
  </si>
  <si>
    <t xml:space="preserve">(12.7–16.4)</t>
  </si>
  <si>
    <t xml:space="preserve">(12.2–16.8)</t>
  </si>
  <si>
    <t xml:space="preserve">12.7</t>
  </si>
  <si>
    <t xml:space="preserve">(10.5–15.2)</t>
  </si>
  <si>
    <t xml:space="preserve">7.7</t>
  </si>
  <si>
    <t xml:space="preserve">(5.9–9.8)</t>
  </si>
  <si>
    <t xml:space="preserve">12.4</t>
  </si>
  <si>
    <t xml:space="preserve">(10.3–15.0)</t>
  </si>
  <si>
    <t xml:space="preserve">(9.4–14.6)</t>
  </si>
  <si>
    <t xml:space="preserve">10.3</t>
  </si>
  <si>
    <t xml:space="preserve">(8.5–12.6)</t>
  </si>
  <si>
    <t xml:space="preserve">10.5</t>
  </si>
  <si>
    <t xml:space="preserve">(8.9–12.4)</t>
  </si>
  <si>
    <t xml:space="preserve">37.2</t>
  </si>
  <si>
    <t xml:space="preserve">(34.6–39.9)</t>
  </si>
  <si>
    <t xml:space="preserve">(35.1–39.8)</t>
  </si>
  <si>
    <t xml:space="preserve">35.1</t>
  </si>
  <si>
    <t xml:space="preserve">(32.3–38.1)</t>
  </si>
  <si>
    <t xml:space="preserve">35.0</t>
  </si>
  <si>
    <t xml:space="preserve">(32.0–38.1)</t>
  </si>
  <si>
    <t xml:space="preserve">34.7</t>
  </si>
  <si>
    <t xml:space="preserve">(31.5–38.0)</t>
  </si>
  <si>
    <t xml:space="preserve">37.7</t>
  </si>
  <si>
    <t xml:space="preserve">(34.4–41.1)</t>
  </si>
  <si>
    <t xml:space="preserve">(33.0–40.2)</t>
  </si>
  <si>
    <t xml:space="preserve">39.0</t>
  </si>
  <si>
    <t xml:space="preserve">(35.9–42.2)</t>
  </si>
  <si>
    <t xml:space="preserve">(37.1–42.1)</t>
  </si>
  <si>
    <t xml:space="preserve">47.3</t>
  </si>
  <si>
    <t xml:space="preserve">(44.6–50.1)</t>
  </si>
  <si>
    <t xml:space="preserve">48.2</t>
  </si>
  <si>
    <t xml:space="preserve">(45.7–50.7)</t>
  </si>
  <si>
    <t xml:space="preserve">50.5</t>
  </si>
  <si>
    <t xml:space="preserve">(47.4–53.6)</t>
  </si>
  <si>
    <t xml:space="preserve">52.4</t>
  </si>
  <si>
    <t xml:space="preserve">(49.1–55.6)</t>
  </si>
  <si>
    <t xml:space="preserve">57.7</t>
  </si>
  <si>
    <t xml:space="preserve">(54.2–61.1)</t>
  </si>
  <si>
    <t xml:space="preserve">49.9</t>
  </si>
  <si>
    <t xml:space="preserve">(46.4–53.4)</t>
  </si>
  <si>
    <t xml:space="preserve">(47.9–55.5)</t>
  </si>
  <si>
    <t xml:space="preserve">50.7</t>
  </si>
  <si>
    <t xml:space="preserve">(47.4–53.9)</t>
  </si>
  <si>
    <t xml:space="preserve">(47.3–52.5)</t>
  </si>
  <si>
    <t xml:space="preserve">Age group</t>
  </si>
  <si>
    <t xml:space="preserve">18-24</t>
  </si>
  <si>
    <t xml:space="preserve">16.9</t>
  </si>
  <si>
    <t xml:space="preserve">(11.9–23.6)</t>
  </si>
  <si>
    <t xml:space="preserve">13.4</t>
  </si>
  <si>
    <t xml:space="preserve">(9.0–19.5)</t>
  </si>
  <si>
    <t xml:space="preserve">27.6</t>
  </si>
  <si>
    <t xml:space="preserve">(19.7–37.2)</t>
  </si>
  <si>
    <t xml:space="preserve">#12.9</t>
  </si>
  <si>
    <t xml:space="preserve">(7.1–22.2)</t>
  </si>
  <si>
    <t xml:space="preserve">(n.p)</t>
  </si>
  <si>
    <t xml:space="preserve"/>
  </si>
  <si>
    <t xml:space="preserve">21.0</t>
  </si>
  <si>
    <t xml:space="preserve">(12.8–32.5)</t>
  </si>
  <si>
    <t xml:space="preserve">28.2</t>
  </si>
  <si>
    <t xml:space="preserve">(20.5–37.5)</t>
  </si>
  <si>
    <t xml:space="preserve">26.7</t>
  </si>
  <si>
    <t xml:space="preserve">(19.9–34.8)</t>
  </si>
  <si>
    <t xml:space="preserve">23.1</t>
  </si>
  <si>
    <t xml:space="preserve">(16.1–32.0)</t>
  </si>
  <si>
    <t xml:space="preserve">20.0</t>
  </si>
  <si>
    <t xml:space="preserve">(12.7–30.1)</t>
  </si>
  <si>
    <t xml:space="preserve">#18.0</t>
  </si>
  <si>
    <t xml:space="preserve">(10.5–28.9)</t>
  </si>
  <si>
    <t xml:space="preserve">28.5</t>
  </si>
  <si>
    <t xml:space="preserve">(17.8–42.3)</t>
  </si>
  <si>
    <t xml:space="preserve">(23.4–51.9)</t>
  </si>
  <si>
    <t xml:space="preserve">48.4</t>
  </si>
  <si>
    <t xml:space="preserve">(36.0–61.1)</t>
  </si>
  <si>
    <t xml:space="preserve">(24.8–46.8)</t>
  </si>
  <si>
    <t xml:space="preserve">54.8</t>
  </si>
  <si>
    <t xml:space="preserve">(46.1–63.3)</t>
  </si>
  <si>
    <t xml:space="preserve">60.0</t>
  </si>
  <si>
    <t xml:space="preserve">(51.6–67.7)</t>
  </si>
  <si>
    <t xml:space="preserve">49.3</t>
  </si>
  <si>
    <t xml:space="preserve">(40.1–58.6)</t>
  </si>
  <si>
    <t xml:space="preserve">67.1</t>
  </si>
  <si>
    <t xml:space="preserve">(56.2–76.5)</t>
  </si>
  <si>
    <t xml:space="preserve">69.6</t>
  </si>
  <si>
    <t xml:space="preserve">(57.5–79.6)</t>
  </si>
  <si>
    <t xml:space="preserve">59.5</t>
  </si>
  <si>
    <t xml:space="preserve">(45.7–72.0)</t>
  </si>
  <si>
    <t xml:space="preserve">53.5</t>
  </si>
  <si>
    <t xml:space="preserve">(38.1–68.2)</t>
  </si>
  <si>
    <t xml:space="preserve">47.6</t>
  </si>
  <si>
    <t xml:space="preserve">(35.2–60.3)</t>
  </si>
  <si>
    <t xml:space="preserve">44.0</t>
  </si>
  <si>
    <t xml:space="preserve">(33.0–55.6)</t>
  </si>
  <si>
    <t xml:space="preserve">25-44</t>
  </si>
  <si>
    <t xml:space="preserve">(13.8–21.1)</t>
  </si>
  <si>
    <t xml:space="preserve">18.9</t>
  </si>
  <si>
    <t xml:space="preserve">(15.5–22.8)</t>
  </si>
  <si>
    <t xml:space="preserve">15.1</t>
  </si>
  <si>
    <t xml:space="preserve">(11.5–19.6)</t>
  </si>
  <si>
    <t xml:space="preserve">15.7</t>
  </si>
  <si>
    <t xml:space="preserve">(11.6–21.0)</t>
  </si>
  <si>
    <t xml:space="preserve">8.9</t>
  </si>
  <si>
    <t xml:space="preserve">(5.7–13.5)</t>
  </si>
  <si>
    <t xml:space="preserve">(11.8–19.9)</t>
  </si>
  <si>
    <t xml:space="preserve">14.6</t>
  </si>
  <si>
    <t xml:space="preserve">(10.6–19.7)</t>
  </si>
  <si>
    <t xml:space="preserve">(9.3–16.8)</t>
  </si>
  <si>
    <t xml:space="preserve">9.6</t>
  </si>
  <si>
    <t xml:space="preserve">(7.3–12.4)</t>
  </si>
  <si>
    <t xml:space="preserve">35.7</t>
  </si>
  <si>
    <t xml:space="preserve">(31.3–40.2)</t>
  </si>
  <si>
    <t xml:space="preserve">35.9</t>
  </si>
  <si>
    <t xml:space="preserve">(31.7–40.3)</t>
  </si>
  <si>
    <t xml:space="preserve">29.6</t>
  </si>
  <si>
    <t xml:space="preserve">(25.0–34.7)</t>
  </si>
  <si>
    <t xml:space="preserve">29.5</t>
  </si>
  <si>
    <t xml:space="preserve">(24.0–35.6)</t>
  </si>
  <si>
    <t xml:space="preserve">27.5</t>
  </si>
  <si>
    <t xml:space="preserve">(21.6–34.3)</t>
  </si>
  <si>
    <t xml:space="preserve">(28.8–39.1)</t>
  </si>
  <si>
    <t xml:space="preserve">33.1</t>
  </si>
  <si>
    <t xml:space="preserve">(27.8–38.7)</t>
  </si>
  <si>
    <t xml:space="preserve">39.4</t>
  </si>
  <si>
    <t xml:space="preserve">(35.5–43.4)</t>
  </si>
  <si>
    <t xml:space="preserve">47.2</t>
  </si>
  <si>
    <t xml:space="preserve">(42.5–51.9)</t>
  </si>
  <si>
    <t xml:space="preserve">45.2</t>
  </si>
  <si>
    <t xml:space="preserve">(40.8–49.7)</t>
  </si>
  <si>
    <t xml:space="preserve">55.3</t>
  </si>
  <si>
    <t xml:space="preserve">(49.8–60.6)</t>
  </si>
  <si>
    <t xml:space="preserve">(48.4–61.1)</t>
  </si>
  <si>
    <t xml:space="preserve">63.6</t>
  </si>
  <si>
    <t xml:space="preserve">(56.6–70.1)</t>
  </si>
  <si>
    <t xml:space="preserve">(45.3–56.3)</t>
  </si>
  <si>
    <t xml:space="preserve">(46.5–58.2)</t>
  </si>
  <si>
    <t xml:space="preserve">(46.6–56.8)</t>
  </si>
  <si>
    <t xml:space="preserve">51.0</t>
  </si>
  <si>
    <t xml:space="preserve">(47.0–55.1)</t>
  </si>
  <si>
    <t xml:space="preserve">45-64</t>
  </si>
  <si>
    <t xml:space="preserve">15.3</t>
  </si>
  <si>
    <t xml:space="preserve">(12.6–18.5)</t>
  </si>
  <si>
    <t xml:space="preserve">(10.5–15.0)</t>
  </si>
  <si>
    <t xml:space="preserve">11.5</t>
  </si>
  <si>
    <t xml:space="preserve">(8.8–14.8)</t>
  </si>
  <si>
    <t xml:space="preserve">13.2</t>
  </si>
  <si>
    <t xml:space="preserve">(10.1–17.2)</t>
  </si>
  <si>
    <t xml:space="preserve">7.0</t>
  </si>
  <si>
    <t xml:space="preserve">(4.8–10.1)</t>
  </si>
  <si>
    <t xml:space="preserve">13.0</t>
  </si>
  <si>
    <t xml:space="preserve">(9.8–16.9)</t>
  </si>
  <si>
    <t xml:space="preserve">(9.4–16.9)</t>
  </si>
  <si>
    <t xml:space="preserve">13.5</t>
  </si>
  <si>
    <t xml:space="preserve">(10.4–17.4)</t>
  </si>
  <si>
    <t xml:space="preserve">(10.0–15.9)</t>
  </si>
  <si>
    <t xml:space="preserve">40.4</t>
  </si>
  <si>
    <t xml:space="preserve">(36.6–44.4)</t>
  </si>
  <si>
    <t xml:space="preserve">40.1</t>
  </si>
  <si>
    <t xml:space="preserve">(36.9–43.4)</t>
  </si>
  <si>
    <t xml:space="preserve">41.4</t>
  </si>
  <si>
    <t xml:space="preserve">(36.9–46.1)</t>
  </si>
  <si>
    <t xml:space="preserve">40.0</t>
  </si>
  <si>
    <t xml:space="preserve">(35.4–44.8)</t>
  </si>
  <si>
    <t xml:space="preserve">39.5</t>
  </si>
  <si>
    <t xml:space="preserve">(34.6–44.7)</t>
  </si>
  <si>
    <t xml:space="preserve">41.9</t>
  </si>
  <si>
    <t xml:space="preserve">(36.7–47.2)</t>
  </si>
  <si>
    <t xml:space="preserve">42.5</t>
  </si>
  <si>
    <t xml:space="preserve">(36.8–48.4)</t>
  </si>
  <si>
    <t xml:space="preserve">(32.3–41.9)</t>
  </si>
  <si>
    <t xml:space="preserve">37.3</t>
  </si>
  <si>
    <t xml:space="preserve">(33.6–41.1)</t>
  </si>
  <si>
    <t xml:space="preserve">44.2</t>
  </si>
  <si>
    <t xml:space="preserve">(40.3–48.2)</t>
  </si>
  <si>
    <t xml:space="preserve">(44.0–50.6)</t>
  </si>
  <si>
    <t xml:space="preserve">47.1</t>
  </si>
  <si>
    <t xml:space="preserve">(42.5–51.7)</t>
  </si>
  <si>
    <t xml:space="preserve">46.8</t>
  </si>
  <si>
    <t xml:space="preserve">(42.0–51.7)</t>
  </si>
  <si>
    <t xml:space="preserve">(48.2–58.6)</t>
  </si>
  <si>
    <t xml:space="preserve">(40.0–50.5)</t>
  </si>
  <si>
    <t xml:space="preserve">44.8</t>
  </si>
  <si>
    <t xml:space="preserve">(39.2–50.6)</t>
  </si>
  <si>
    <t xml:space="preserve">49.5</t>
  </si>
  <si>
    <t xml:space="preserve">(44.6–54.5)</t>
  </si>
  <si>
    <t xml:space="preserve">50.0</t>
  </si>
  <si>
    <t xml:space="preserve">(46.1–54.0)</t>
  </si>
  <si>
    <t xml:space="preserve">65+</t>
  </si>
  <si>
    <t xml:space="preserve">7.9</t>
  </si>
  <si>
    <t xml:space="preserve">(5.6–11.0)</t>
  </si>
  <si>
    <t xml:space="preserve">5.4</t>
  </si>
  <si>
    <t xml:space="preserve">(4.0–7.1)</t>
  </si>
  <si>
    <t xml:space="preserve">4.7</t>
  </si>
  <si>
    <t xml:space="preserve">(3.4–6.5)</t>
  </si>
  <si>
    <t xml:space="preserve">4.1</t>
  </si>
  <si>
    <t xml:space="preserve">(2.6–6.4)</t>
  </si>
  <si>
    <t xml:space="preserve">3.4</t>
  </si>
  <si>
    <t xml:space="preserve">(2.1–5.4)</t>
  </si>
  <si>
    <t xml:space="preserve">#4.2</t>
  </si>
  <si>
    <t xml:space="preserve">(1.8–9.5)</t>
  </si>
  <si>
    <t xml:space="preserve">#4.6</t>
  </si>
  <si>
    <t xml:space="preserve">(2.8–7.5)</t>
  </si>
  <si>
    <t xml:space="preserve">44.9</t>
  </si>
  <si>
    <t xml:space="preserve">(40.0–50.0)</t>
  </si>
  <si>
    <t xml:space="preserve">48.7</t>
  </si>
  <si>
    <t xml:space="preserve">(45.3–52.2)</t>
  </si>
  <si>
    <t xml:space="preserve">49.2</t>
  </si>
  <si>
    <t xml:space="preserve">(43.8–54.5)</t>
  </si>
  <si>
    <t xml:space="preserve">(42.4–52.0)</t>
  </si>
  <si>
    <t xml:space="preserve">49.6</t>
  </si>
  <si>
    <t xml:space="preserve">(44.9–54.2)</t>
  </si>
  <si>
    <t xml:space="preserve">47.7</t>
  </si>
  <si>
    <t xml:space="preserve">(41.2–54.3)</t>
  </si>
  <si>
    <t xml:space="preserve">(27.2–45.2)</t>
  </si>
  <si>
    <t xml:space="preserve">45.6</t>
  </si>
  <si>
    <t xml:space="preserve">(37.7–53.7)</t>
  </si>
  <si>
    <t xml:space="preserve">46.0</t>
  </si>
  <si>
    <t xml:space="preserve">(40.1–52.1)</t>
  </si>
  <si>
    <t xml:space="preserve">(42.2–52.3)</t>
  </si>
  <si>
    <t xml:space="preserve">45.9</t>
  </si>
  <si>
    <t xml:space="preserve">(42.5–49.3)</t>
  </si>
  <si>
    <t xml:space="preserve">46.2</t>
  </si>
  <si>
    <t xml:space="preserve">(40.9–51.5)</t>
  </si>
  <si>
    <t xml:space="preserve">48.8</t>
  </si>
  <si>
    <t xml:space="preserve">(44.0–53.5)</t>
  </si>
  <si>
    <t xml:space="preserve">(41.5–54.7)</t>
  </si>
  <si>
    <t xml:space="preserve">(51.3–70.0)</t>
  </si>
  <si>
    <t xml:space="preserve">51.6</t>
  </si>
  <si>
    <t xml:space="preserve">(43.5–59.6)</t>
  </si>
  <si>
    <t xml:space="preserve">49.4</t>
  </si>
  <si>
    <t xml:space="preserve">(43.4–55.4)</t>
  </si>
  <si>
    <t xml:space="preserve"># Estimate has a RSE between 25 and 50 and should be used with caution.</t>
  </si>
  <si>
    <t xml:space="preserve">(n.p) Estimate too unreliable to publish.</t>
  </si>
  <si>
    <t xml:space="preserve">.. No estimate calculated.</t>
  </si>
  <si>
    <t xml:space="preserve">Measure 11201 - Current smoker</t>
  </si>
  <si>
    <t xml:space="preserve">Non-smoker</t>
  </si>
  <si>
    <t xml:space="preserve">81.9</t>
  </si>
  <si>
    <t xml:space="preserve">(78.4–85.0)</t>
  </si>
  <si>
    <t xml:space="preserve">82.8</t>
  </si>
  <si>
    <t xml:space="preserve">(79.5–85.7)</t>
  </si>
  <si>
    <t xml:space="preserve">83.3</t>
  </si>
  <si>
    <t xml:space="preserve">(79.3–86.7)</t>
  </si>
  <si>
    <t xml:space="preserve">83.7</t>
  </si>
  <si>
    <t xml:space="preserve">(79.5–87.2)</t>
  </si>
  <si>
    <t xml:space="preserve">89.6</t>
  </si>
  <si>
    <t xml:space="preserve">(85.7–92.5)</t>
  </si>
  <si>
    <t xml:space="preserve">86.4</t>
  </si>
  <si>
    <t xml:space="preserve">(82.4–89.5)</t>
  </si>
  <si>
    <t xml:space="preserve">88.3</t>
  </si>
  <si>
    <t xml:space="preserve">(84.3–91.4)</t>
  </si>
  <si>
    <t xml:space="preserve">87.7</t>
  </si>
  <si>
    <t xml:space="preserve">(84.0–90.6)</t>
  </si>
  <si>
    <t xml:space="preserve">87.4</t>
  </si>
  <si>
    <t xml:space="preserve">(84.5–89.9)</t>
  </si>
  <si>
    <t xml:space="preserve">Current smoker</t>
  </si>
  <si>
    <t xml:space="preserve">87.1</t>
  </si>
  <si>
    <t xml:space="preserve">(84.6–89.2)</t>
  </si>
  <si>
    <t xml:space="preserve">88.2</t>
  </si>
  <si>
    <t xml:space="preserve">(86.0–90.1)</t>
  </si>
  <si>
    <t xml:space="preserve">87.8</t>
  </si>
  <si>
    <t xml:space="preserve">(84.7–90.4)</t>
  </si>
  <si>
    <t xml:space="preserve">90.5</t>
  </si>
  <si>
    <t xml:space="preserve">(87.4–92.9)</t>
  </si>
  <si>
    <t xml:space="preserve">94.8</t>
  </si>
  <si>
    <t xml:space="preserve">(92.5–96.4)</t>
  </si>
  <si>
    <t xml:space="preserve">88.7</t>
  </si>
  <si>
    <t xml:space="preserve">(85.2–91.5)</t>
  </si>
  <si>
    <t xml:space="preserve">88.6</t>
  </si>
  <si>
    <t xml:space="preserve">(84.3–91.8)</t>
  </si>
  <si>
    <t xml:space="preserve">91.5</t>
  </si>
  <si>
    <t xml:space="preserve">(88.6–93.7)</t>
  </si>
  <si>
    <t xml:space="preserve">91.9</t>
  </si>
  <si>
    <t xml:space="preserve">(89.5–93.7)</t>
  </si>
  <si>
    <t xml:space="preserve">84.5</t>
  </si>
  <si>
    <t xml:space="preserve">(82.4–86.4)</t>
  </si>
  <si>
    <t xml:space="preserve">85.6</t>
  </si>
  <si>
    <t xml:space="preserve">(83.6–87.3)</t>
  </si>
  <si>
    <t xml:space="preserve">(83.2–87.8)</t>
  </si>
  <si>
    <t xml:space="preserve">87.3</t>
  </si>
  <si>
    <t xml:space="preserve">(84.8–89.5)</t>
  </si>
  <si>
    <t xml:space="preserve">92.3</t>
  </si>
  <si>
    <t xml:space="preserve">(90.2–94.1)</t>
  </si>
  <si>
    <t xml:space="preserve">87.6</t>
  </si>
  <si>
    <t xml:space="preserve">(85.0–89.7)</t>
  </si>
  <si>
    <t xml:space="preserve">(85.4–90.6)</t>
  </si>
  <si>
    <t xml:space="preserve">89.7</t>
  </si>
  <si>
    <t xml:space="preserve">(87.4–91.5)</t>
  </si>
  <si>
    <t xml:space="preserve">89.5</t>
  </si>
  <si>
    <t xml:space="preserve">(87.6–91.1)</t>
  </si>
  <si>
    <t xml:space="preserve">83.1</t>
  </si>
  <si>
    <t xml:space="preserve">(76.4–88.1)</t>
  </si>
  <si>
    <t xml:space="preserve">86.6</t>
  </si>
  <si>
    <t xml:space="preserve">(80.5–91.0)</t>
  </si>
  <si>
    <t xml:space="preserve">72.4</t>
  </si>
  <si>
    <t xml:space="preserve">(62.8–80.3)</t>
  </si>
  <si>
    <t xml:space="preserve">(77.8–92.9)</t>
  </si>
  <si>
    <t xml:space="preserve">(76.6–93.9)</t>
  </si>
  <si>
    <t xml:space="preserve">88.0</t>
  </si>
  <si>
    <t xml:space="preserve">(76.5–94.3)</t>
  </si>
  <si>
    <t xml:space="preserve">89.9</t>
  </si>
  <si>
    <t xml:space="preserve">(75.2–96.3)</t>
  </si>
  <si>
    <t xml:space="preserve">96.0</t>
  </si>
  <si>
    <t xml:space="preserve">(85.6–99.0)</t>
  </si>
  <si>
    <t xml:space="preserve">79.0</t>
  </si>
  <si>
    <t xml:space="preserve">(67.5–87.2)</t>
  </si>
  <si>
    <t xml:space="preserve">(78.9–86.2)</t>
  </si>
  <si>
    <t xml:space="preserve">81.1</t>
  </si>
  <si>
    <t xml:space="preserve">(77.2–84.5)</t>
  </si>
  <si>
    <t xml:space="preserve">84.9</t>
  </si>
  <si>
    <t xml:space="preserve">(80.4–88.5)</t>
  </si>
  <si>
    <t xml:space="preserve">84.3</t>
  </si>
  <si>
    <t xml:space="preserve">(79.0–88.4)</t>
  </si>
  <si>
    <t xml:space="preserve">91.1</t>
  </si>
  <si>
    <t xml:space="preserve">(86.5–94.3)</t>
  </si>
  <si>
    <t xml:space="preserve">(80.1–88.2)</t>
  </si>
  <si>
    <t xml:space="preserve">85.4</t>
  </si>
  <si>
    <t xml:space="preserve">(80.3–89.4)</t>
  </si>
  <si>
    <t xml:space="preserve">(83.2–90.7)</t>
  </si>
  <si>
    <t xml:space="preserve">90.4</t>
  </si>
  <si>
    <t xml:space="preserve">(87.6–92.7)</t>
  </si>
  <si>
    <t xml:space="preserve">84.7</t>
  </si>
  <si>
    <t xml:space="preserve">(81.5–87.4)</t>
  </si>
  <si>
    <t xml:space="preserve">(85.0–89.5)</t>
  </si>
  <si>
    <t xml:space="preserve">88.5</t>
  </si>
  <si>
    <t xml:space="preserve">(85.2–91.2)</t>
  </si>
  <si>
    <t xml:space="preserve">86.8</t>
  </si>
  <si>
    <t xml:space="preserve">(82.8–89.9)</t>
  </si>
  <si>
    <t xml:space="preserve">93.0</t>
  </si>
  <si>
    <t xml:space="preserve">(89.9–95.2)</t>
  </si>
  <si>
    <t xml:space="preserve">87.0</t>
  </si>
  <si>
    <t xml:space="preserve">(83.1–90.2)</t>
  </si>
  <si>
    <t xml:space="preserve">(83.1–90.6)</t>
  </si>
  <si>
    <t xml:space="preserve">86.5</t>
  </si>
  <si>
    <t xml:space="preserve">(82.6–89.6)</t>
  </si>
  <si>
    <t xml:space="preserve">(84.1–90.0)</t>
  </si>
  <si>
    <t xml:space="preserve">92.1</t>
  </si>
  <si>
    <t xml:space="preserve">(89.0–94.4)</t>
  </si>
  <si>
    <t xml:space="preserve">94.6</t>
  </si>
  <si>
    <t xml:space="preserve">(92.9–96.0)</t>
  </si>
  <si>
    <t xml:space="preserve">95.3</t>
  </si>
  <si>
    <t xml:space="preserve">(93.5–96.6)</t>
  </si>
  <si>
    <t xml:space="preserve">95.9</t>
  </si>
  <si>
    <t xml:space="preserve">(93.6–97.4)</t>
  </si>
  <si>
    <t xml:space="preserve">96.6</t>
  </si>
  <si>
    <t xml:space="preserve">(94.6–97.9)</t>
  </si>
  <si>
    <t xml:space="preserve">95.8</t>
  </si>
  <si>
    <t xml:space="preserve">(90.5–98.2)</t>
  </si>
  <si>
    <t xml:space="preserve">96.8</t>
  </si>
  <si>
    <t xml:space="preserve">(92.0–98.8)</t>
  </si>
  <si>
    <t xml:space="preserve">97.1</t>
  </si>
  <si>
    <t xml:space="preserve">(94.3–98.6)</t>
  </si>
  <si>
    <t xml:space="preserve">95.4</t>
  </si>
  <si>
    <t xml:space="preserve">(92.5–97.2)</t>
  </si>
  <si>
    <t xml:space="preserve">Measure 11202 - Average number of cigarettes/day</t>
  </si>
  <si>
    <t xml:space="preserve">Mean (95% CI)</t>
  </si>
  <si>
    <t xml:space="preserve">15.4</t>
  </si>
  <si>
    <t xml:space="preserve">(13.5–17.4)</t>
  </si>
  <si>
    <t xml:space="preserve">(7.1–10.7)</t>
  </si>
  <si>
    <t xml:space="preserve">10.2</t>
  </si>
  <si>
    <t xml:space="preserve">(7.5–13.0)</t>
  </si>
  <si>
    <t xml:space="preserve">(8.2–17.1)</t>
  </si>
  <si>
    <t xml:space="preserve">10.9</t>
  </si>
  <si>
    <t xml:space="preserve">(8.5–13.3)</t>
  </si>
  <si>
    <t xml:space="preserve">9.0</t>
  </si>
  <si>
    <t xml:space="preserve">(6.3–11.7)</t>
  </si>
  <si>
    <t xml:space="preserve">7.5</t>
  </si>
  <si>
    <t xml:space="preserve">(5.6–9.3)</t>
  </si>
  <si>
    <t xml:space="preserve">9.1</t>
  </si>
  <si>
    <t xml:space="preserve">(7.6–10.7)</t>
  </si>
  <si>
    <t xml:space="preserve">12.8</t>
  </si>
  <si>
    <t xml:space="preserve">(11.2–14.4)</t>
  </si>
  <si>
    <t xml:space="preserve">10.6</t>
  </si>
  <si>
    <t xml:space="preserve">(9.0–12.1)</t>
  </si>
  <si>
    <t xml:space="preserve">(8.9–14.4)</t>
  </si>
  <si>
    <t xml:space="preserve">9.7</t>
  </si>
  <si>
    <t xml:space="preserve">(7.2–12.3)</t>
  </si>
  <si>
    <t xml:space="preserve">(6.1–9.8)</t>
  </si>
  <si>
    <t xml:space="preserve">8.0</t>
  </si>
  <si>
    <t xml:space="preserve">(6.3–9.8)</t>
  </si>
  <si>
    <t xml:space="preserve">9.3</t>
  </si>
  <si>
    <t xml:space="preserve">(7.7–11.0)</t>
  </si>
  <si>
    <t xml:space="preserve">(5.3–8.7)</t>
  </si>
  <si>
    <t xml:space="preserve">14.3</t>
  </si>
  <si>
    <t xml:space="preserve">(13.0–15.6)</t>
  </si>
  <si>
    <t xml:space="preserve">(8.4–10.9)</t>
  </si>
  <si>
    <t xml:space="preserve">10.8</t>
  </si>
  <si>
    <t xml:space="preserve">(8.8–12.8)</t>
  </si>
  <si>
    <t xml:space="preserve">11.6</t>
  </si>
  <si>
    <t xml:space="preserve">(8.5–14.6)</t>
  </si>
  <si>
    <t xml:space="preserve">(7.9–11.1)</t>
  </si>
  <si>
    <t xml:space="preserve">8.4</t>
  </si>
  <si>
    <t xml:space="preserve">(6.8–10.0)</t>
  </si>
  <si>
    <t xml:space="preserve">8.2</t>
  </si>
  <si>
    <t xml:space="preserve">(7.0–9.5)</t>
  </si>
  <si>
    <t xml:space="preserve">8.3</t>
  </si>
  <si>
    <t xml:space="preserve">(7.1–9.4)</t>
  </si>
  <si>
    <t xml:space="preserve">12.0</t>
  </si>
  <si>
    <t xml:space="preserve">(9.4–14.7)</t>
  </si>
  <si>
    <t xml:space="preserve">(3.0–7.8)</t>
  </si>
  <si>
    <t xml:space="preserve">#3.9</t>
  </si>
  <si>
    <t xml:space="preserve">(0.7–7.2)</t>
  </si>
  <si>
    <t xml:space="preserve">#15.6</t>
  </si>
  <si>
    <t xml:space="preserve">(1.3–30.0)</t>
  </si>
  <si>
    <t xml:space="preserve">#4.9</t>
  </si>
  <si>
    <t xml:space="preserve">(0.6–9.2)</t>
  </si>
  <si>
    <t xml:space="preserve">#5.5</t>
  </si>
  <si>
    <t xml:space="preserve">(2.7–8.2)</t>
  </si>
  <si>
    <t xml:space="preserve">14.5</t>
  </si>
  <si>
    <t xml:space="preserve">(12.1–16.8)</t>
  </si>
  <si>
    <t xml:space="preserve">(8.4–12.2)</t>
  </si>
  <si>
    <t xml:space="preserve">(8.3–15.0)</t>
  </si>
  <si>
    <t xml:space="preserve">(6.8–13.6)</t>
  </si>
  <si>
    <t xml:space="preserve">(6.7–11.2)</t>
  </si>
  <si>
    <t xml:space="preserve">6.2</t>
  </si>
  <si>
    <t xml:space="preserve">(4.6–7.8)</t>
  </si>
  <si>
    <t xml:space="preserve">7.1</t>
  </si>
  <si>
    <t xml:space="preserve">(5.3–9.0)</t>
  </si>
  <si>
    <t xml:space="preserve">7.3</t>
  </si>
  <si>
    <t xml:space="preserve">(5.6–8.9)</t>
  </si>
  <si>
    <t xml:space="preserve">(12.8–16.1)</t>
  </si>
  <si>
    <t xml:space="preserve">(10.3–14.1)</t>
  </si>
  <si>
    <t xml:space="preserve">(9.3–13.9)</t>
  </si>
  <si>
    <t xml:space="preserve">(8.8–13.0)</t>
  </si>
  <si>
    <t xml:space="preserve">(10.1–14.7)</t>
  </si>
  <si>
    <t xml:space="preserve">(10.0–15.6)</t>
  </si>
  <si>
    <t xml:space="preserve">(8.6–12.2)</t>
  </si>
  <si>
    <t xml:space="preserve">9.8</t>
  </si>
  <si>
    <t xml:space="preserve">(7.9–11.7)</t>
  </si>
  <si>
    <t xml:space="preserve">18.2</t>
  </si>
  <si>
    <t xml:space="preserve">(13.6–22.7)</t>
  </si>
  <si>
    <t xml:space="preserve">13.3</t>
  </si>
  <si>
    <t xml:space="preserve">(11.1–15.5)</t>
  </si>
  <si>
    <t xml:space="preserve">(5.7–14.7)</t>
  </si>
  <si>
    <t xml:space="preserve">(9.0–16.7)</t>
  </si>
  <si>
    <t xml:space="preserve">(6.6–12.8)</t>
  </si>
  <si>
    <t xml:space="preserve">14.8</t>
  </si>
  <si>
    <t xml:space="preserve">(8.6–21.0)</t>
  </si>
  <si>
    <t xml:space="preserve">(5.4–12.6)</t>
  </si>
  <si>
    <t xml:space="preserve">13.1</t>
  </si>
  <si>
    <t xml:space="preserve">(10.0–16.3)</t>
  </si>
  <si>
    <t xml:space="preserve">Measure 11210 - E-cigarette usage status 16+</t>
  </si>
  <si>
    <t xml:space="preserve">16+</t>
  </si>
  <si>
    <t xml:space="preserve">Never vaped</t>
  </si>
  <si>
    <t xml:space="preserve">92.7</t>
  </si>
  <si>
    <t xml:space="preserve">(89.3–95.1)</t>
  </si>
  <si>
    <t xml:space="preserve">88.8</t>
  </si>
  <si>
    <t xml:space="preserve">(84.7–91.9)</t>
  </si>
  <si>
    <t xml:space="preserve">(82.2–90.1)</t>
  </si>
  <si>
    <t xml:space="preserve">81.5</t>
  </si>
  <si>
    <t xml:space="preserve">(77.0–85.3)</t>
  </si>
  <si>
    <t xml:space="preserve">Ex-vaper/tried vaping few times</t>
  </si>
  <si>
    <t xml:space="preserve">5.1</t>
  </si>
  <si>
    <t xml:space="preserve">(3.2–7.9)</t>
  </si>
  <si>
    <t xml:space="preserve">8.7</t>
  </si>
  <si>
    <t xml:space="preserve">(5.9–12.6)</t>
  </si>
  <si>
    <t xml:space="preserve">(7.5–14.6)</t>
  </si>
  <si>
    <t xml:space="preserve">(7.5–14.2)</t>
  </si>
  <si>
    <t xml:space="preserve">Daily/occassional vaping</t>
  </si>
  <si>
    <t xml:space="preserve">#2.5</t>
  </si>
  <si>
    <t xml:space="preserve">(1.3–4.7)</t>
  </si>
  <si>
    <t xml:space="preserve">#2.9</t>
  </si>
  <si>
    <t xml:space="preserve">(1.5–5.5)</t>
  </si>
  <si>
    <t xml:space="preserve">(5.6–11.6)</t>
  </si>
  <si>
    <t xml:space="preserve">96.3</t>
  </si>
  <si>
    <t xml:space="preserve">(93.8–97.8)</t>
  </si>
  <si>
    <t xml:space="preserve">92.5</t>
  </si>
  <si>
    <t xml:space="preserve">(89.2–94.8)</t>
  </si>
  <si>
    <t xml:space="preserve">(88.6–94.6)</t>
  </si>
  <si>
    <t xml:space="preserve">(84.2–90.5)</t>
  </si>
  <si>
    <t xml:space="preserve">(1.6–5.3)</t>
  </si>
  <si>
    <t xml:space="preserve">5.7</t>
  </si>
  <si>
    <t xml:space="preserve">(3.7–8.8)</t>
  </si>
  <si>
    <t xml:space="preserve">6.1</t>
  </si>
  <si>
    <t xml:space="preserve">(3.9–9.4)</t>
  </si>
  <si>
    <t xml:space="preserve">(6.2–11.6)</t>
  </si>
  <si>
    <t xml:space="preserve">#3.8</t>
  </si>
  <si>
    <t xml:space="preserve">(2.3–6.3)</t>
  </si>
  <si>
    <t xml:space="preserve">(92.6–96.1)</t>
  </si>
  <si>
    <t xml:space="preserve">90.7</t>
  </si>
  <si>
    <t xml:space="preserve">(88.1–92.7)</t>
  </si>
  <si>
    <t xml:space="preserve">89.1</t>
  </si>
  <si>
    <t xml:space="preserve">(86.3–91.3)</t>
  </si>
  <si>
    <t xml:space="preserve">84.4</t>
  </si>
  <si>
    <t xml:space="preserve">(81.6–86.8)</t>
  </si>
  <si>
    <t xml:space="preserve">3.9</t>
  </si>
  <si>
    <t xml:space="preserve">(2.7–5.7)</t>
  </si>
  <si>
    <t xml:space="preserve">7.2</t>
  </si>
  <si>
    <t xml:space="preserve">(5.4–9.5)</t>
  </si>
  <si>
    <t xml:space="preserve">8.6</t>
  </si>
  <si>
    <t xml:space="preserve">(6.6–11.2)</t>
  </si>
  <si>
    <t xml:space="preserve">(7.6–11.8)</t>
  </si>
  <si>
    <t xml:space="preserve">#1.4</t>
  </si>
  <si>
    <t xml:space="preserve">(0.7–2.8)</t>
  </si>
  <si>
    <t xml:space="preserve">2.1</t>
  </si>
  <si>
    <t xml:space="preserve">(1.3–3.5)</t>
  </si>
  <si>
    <t xml:space="preserve">#2.3</t>
  </si>
  <si>
    <t xml:space="preserve">(1.4–3.8)</t>
  </si>
  <si>
    <t xml:space="preserve">(4.6–8.2)</t>
  </si>
  <si>
    <t xml:space="preserve">16-24</t>
  </si>
  <si>
    <t xml:space="preserve">(77.3–92.9)</t>
  </si>
  <si>
    <t xml:space="preserve">85.2</t>
  </si>
  <si>
    <t xml:space="preserve">(74.1–92.1)</t>
  </si>
  <si>
    <t xml:space="preserve">70.8</t>
  </si>
  <si>
    <t xml:space="preserve">(54.6–83.1)</t>
  </si>
  <si>
    <t xml:space="preserve">56.6</t>
  </si>
  <si>
    <t xml:space="preserve">(44.3–68.2)</t>
  </si>
  <si>
    <t xml:space="preserve">24.6</t>
  </si>
  <si>
    <t xml:space="preserve">(15.6–36.5)</t>
  </si>
  <si>
    <t xml:space="preserve">#18.8</t>
  </si>
  <si>
    <t xml:space="preserve">(10.9–30.4)</t>
  </si>
  <si>
    <t xml:space="preserve">93.7</t>
  </si>
  <si>
    <t xml:space="preserve">(89.5–96.3)</t>
  </si>
  <si>
    <t xml:space="preserve">(82.4–90.2)</t>
  </si>
  <si>
    <t xml:space="preserve">(82.4–90.5)</t>
  </si>
  <si>
    <t xml:space="preserve">80.4</t>
  </si>
  <si>
    <t xml:space="preserve">(75.7–84.4)</t>
  </si>
  <si>
    <t xml:space="preserve">#5.0</t>
  </si>
  <si>
    <t xml:space="preserve">(2.8–9.0)</t>
  </si>
  <si>
    <t xml:space="preserve">(6.7–13.5)</t>
  </si>
  <si>
    <t xml:space="preserve">(7.6–15.1)</t>
  </si>
  <si>
    <t xml:space="preserve">11.9</t>
  </si>
  <si>
    <t xml:space="preserve">(8.8–16.0)</t>
  </si>
  <si>
    <t xml:space="preserve">#3.7</t>
  </si>
  <si>
    <t xml:space="preserve">(2.0–6.6)</t>
  </si>
  <si>
    <t xml:space="preserve">#2.2</t>
  </si>
  <si>
    <t xml:space="preserve">(1.0–4.7)</t>
  </si>
  <si>
    <t xml:space="preserve">(5.2–11.2)</t>
  </si>
  <si>
    <t xml:space="preserve">(93.2–97.7)</t>
  </si>
  <si>
    <t xml:space="preserve">(92.4–97.1)</t>
  </si>
  <si>
    <t xml:space="preserve">(88.2–94.8)</t>
  </si>
  <si>
    <t xml:space="preserve">92.8</t>
  </si>
  <si>
    <t xml:space="preserve">(89.8–94.9)</t>
  </si>
  <si>
    <t xml:space="preserve">#3.2</t>
  </si>
  <si>
    <t xml:space="preserve">(1.7–5.9)</t>
  </si>
  <si>
    <t xml:space="preserve">#3.1</t>
  </si>
  <si>
    <t xml:space="preserve">(1.8–5.4)</t>
  </si>
  <si>
    <t xml:space="preserve">6.6</t>
  </si>
  <si>
    <t xml:space="preserve">(4.1–10.4)</t>
  </si>
  <si>
    <t xml:space="preserve">5.3</t>
  </si>
  <si>
    <t xml:space="preserve">(3.5–8.0)</t>
  </si>
  <si>
    <t xml:space="preserve">99.1</t>
  </si>
  <si>
    <t xml:space="preserve">(98.5–99.5)</t>
  </si>
  <si>
    <t xml:space="preserve">97.8</t>
  </si>
  <si>
    <t xml:space="preserve">(91.4–99.5)</t>
  </si>
  <si>
    <t xml:space="preserve">98.6</t>
  </si>
  <si>
    <t xml:space="preserve">(96.9–99.4)</t>
  </si>
  <si>
    <t xml:space="preserve">97.7</t>
  </si>
  <si>
    <t xml:space="preserve">(92.6–99.3)</t>
  </si>
  <si>
    <t xml:space="preserve">#0.8</t>
  </si>
  <si>
    <t xml:space="preserve">(0.4–1.4)</t>
  </si>
  <si>
    <t xml:space="preserve">Measure 11211 - E-cigarette usage status 18+</t>
  </si>
  <si>
    <t xml:space="preserve">92.9</t>
  </si>
  <si>
    <t xml:space="preserve">(89.5–95.3)</t>
  </si>
  <si>
    <t xml:space="preserve">(84.3–91.7)</t>
  </si>
  <si>
    <t xml:space="preserve">(82.0–90.0)</t>
  </si>
  <si>
    <t xml:space="preserve">81.4</t>
  </si>
  <si>
    <t xml:space="preserve">(76.9–85.3)</t>
  </si>
  <si>
    <t xml:space="preserve">75.1</t>
  </si>
  <si>
    <t xml:space="preserve">(71.3–78.6)</t>
  </si>
  <si>
    <t xml:space="preserve">4.8</t>
  </si>
  <si>
    <t xml:space="preserve">(3.0–7.7)</t>
  </si>
  <si>
    <t xml:space="preserve">(6.0–12.9)</t>
  </si>
  <si>
    <t xml:space="preserve">(7.5–14.7)</t>
  </si>
  <si>
    <t xml:space="preserve">(12.6–18.8)</t>
  </si>
  <si>
    <t xml:space="preserve">#2.6</t>
  </si>
  <si>
    <t xml:space="preserve">(1.4–4.8)</t>
  </si>
  <si>
    <t xml:space="preserve">(1.5–5.6)</t>
  </si>
  <si>
    <t xml:space="preserve">9.4</t>
  </si>
  <si>
    <t xml:space="preserve">(7.1–12.3)</t>
  </si>
  <si>
    <t xml:space="preserve">96.4</t>
  </si>
  <si>
    <t xml:space="preserve">(93.9–97.9)</t>
  </si>
  <si>
    <t xml:space="preserve">(88.7–94.6)</t>
  </si>
  <si>
    <t xml:space="preserve">87.9</t>
  </si>
  <si>
    <t xml:space="preserve">(84.4–90.7)</t>
  </si>
  <si>
    <t xml:space="preserve">(81.8–87.5)</t>
  </si>
  <si>
    <t xml:space="preserve">#3.0</t>
  </si>
  <si>
    <t xml:space="preserve">(1.6–5.4)</t>
  </si>
  <si>
    <t xml:space="preserve">6.0</t>
  </si>
  <si>
    <t xml:space="preserve">(3.9–9.2)</t>
  </si>
  <si>
    <t xml:space="preserve">(6.0–11.3)</t>
  </si>
  <si>
    <t xml:space="preserve">10.1</t>
  </si>
  <si>
    <t xml:space="preserve">(7.9–12.7)</t>
  </si>
  <si>
    <t xml:space="preserve">5.0</t>
  </si>
  <si>
    <t xml:space="preserve">(3.5–7.2)</t>
  </si>
  <si>
    <t xml:space="preserve">(92.8–96.2)</t>
  </si>
  <si>
    <t xml:space="preserve">(87.8–92.5)</t>
  </si>
  <si>
    <t xml:space="preserve">89.0</t>
  </si>
  <si>
    <t xml:space="preserve">(86.2–91.3)</t>
  </si>
  <si>
    <t xml:space="preserve">84.6</t>
  </si>
  <si>
    <t xml:space="preserve">(81.8–87.0)</t>
  </si>
  <si>
    <t xml:space="preserve">79.9</t>
  </si>
  <si>
    <t xml:space="preserve">(77.5–82.2)</t>
  </si>
  <si>
    <t xml:space="preserve">(2.7–5.6)</t>
  </si>
  <si>
    <t xml:space="preserve">7.4</t>
  </si>
  <si>
    <t xml:space="preserve">(5.6–9.9)</t>
  </si>
  <si>
    <t xml:space="preserve">(6.6–11.3)</t>
  </si>
  <si>
    <t xml:space="preserve">(7.5–11.7)</t>
  </si>
  <si>
    <t xml:space="preserve">(11.1–15.0)</t>
  </si>
  <si>
    <t xml:space="preserve">(0.7–2.7)</t>
  </si>
  <si>
    <t xml:space="preserve">2.2</t>
  </si>
  <si>
    <t xml:space="preserve">(1.4–3.6)</t>
  </si>
  <si>
    <t xml:space="preserve">(4.5–8.1)</t>
  </si>
  <si>
    <t xml:space="preserve">(5.7–8.9)</t>
  </si>
  <si>
    <t xml:space="preserve">(76.3–93.6)</t>
  </si>
  <si>
    <t xml:space="preserve">(68.2–89.9)</t>
  </si>
  <si>
    <t xml:space="preserve">69.4</t>
  </si>
  <si>
    <t xml:space="preserve">(52.7–82.1)</t>
  </si>
  <si>
    <t xml:space="preserve">55.9</t>
  </si>
  <si>
    <t xml:space="preserve">(43.0–68.0)</t>
  </si>
  <si>
    <t xml:space="preserve">(26.4–48.3)</t>
  </si>
  <si>
    <t xml:space="preserve">25.2</t>
  </si>
  <si>
    <t xml:space="preserve">(15.7–37.9)</t>
  </si>
  <si>
    <t xml:space="preserve">34.6</t>
  </si>
  <si>
    <t xml:space="preserve">(24.3–46.6)</t>
  </si>
  <si>
    <t xml:space="preserve">#18.9</t>
  </si>
  <si>
    <t xml:space="preserve">(10.7–31.1)</t>
  </si>
  <si>
    <t xml:space="preserve">28.7</t>
  </si>
  <si>
    <t xml:space="preserve">(19.2–40.6)</t>
  </si>
  <si>
    <t xml:space="preserve">73.7</t>
  </si>
  <si>
    <t xml:space="preserve">(69.8–77.3)</t>
  </si>
  <si>
    <t xml:space="preserve">17.7</t>
  </si>
  <si>
    <t xml:space="preserve">(14.7–21.2)</t>
  </si>
  <si>
    <t xml:space="preserve">(6.4–11.4)</t>
  </si>
  <si>
    <t xml:space="preserve">91.3</t>
  </si>
  <si>
    <t xml:space="preserve">(88.6–93.5)</t>
  </si>
  <si>
    <t xml:space="preserve">6.4</t>
  </si>
  <si>
    <t xml:space="preserve">(4.6–8.8)</t>
  </si>
  <si>
    <t xml:space="preserve">(1.2–4.2)</t>
  </si>
  <si>
    <t xml:space="preserve">97.4</t>
  </si>
  <si>
    <t xml:space="preserve">(95.2–98.6)</t>
  </si>
  <si>
    <t xml:space="preserve">Measure 11212 - Never tried e-cigarettes 16+</t>
  </si>
  <si>
    <t xml:space="preserve">Have tried e-cigarettes</t>
  </si>
  <si>
    <t xml:space="preserve">(4.9–10.7)</t>
  </si>
  <si>
    <t xml:space="preserve">11.2</t>
  </si>
  <si>
    <t xml:space="preserve">(8.1–15.3)</t>
  </si>
  <si>
    <t xml:space="preserve">(9.9–17.8)</t>
  </si>
  <si>
    <t xml:space="preserve">18.5</t>
  </si>
  <si>
    <t xml:space="preserve">(14.7–23.0)</t>
  </si>
  <si>
    <t xml:space="preserve">Never used e-cigarettes</t>
  </si>
  <si>
    <t xml:space="preserve">(2.2–6.2)</t>
  </si>
  <si>
    <t xml:space="preserve">(5.2–10.8)</t>
  </si>
  <si>
    <t xml:space="preserve">(5.4–11.4)</t>
  </si>
  <si>
    <t xml:space="preserve">(9.5–15.8)</t>
  </si>
  <si>
    <t xml:space="preserve">(3.9–7.4)</t>
  </si>
  <si>
    <t xml:space="preserve">(7.3–11.9)</t>
  </si>
  <si>
    <t xml:space="preserve">(8.7–13.7)</t>
  </si>
  <si>
    <t xml:space="preserve">15.6</t>
  </si>
  <si>
    <t xml:space="preserve">(13.2–18.4)</t>
  </si>
  <si>
    <t xml:space="preserve">#13.0</t>
  </si>
  <si>
    <t xml:space="preserve">(7.1–22.7)</t>
  </si>
  <si>
    <t xml:space="preserve">#14.8</t>
  </si>
  <si>
    <t xml:space="preserve">(7.9–25.9)</t>
  </si>
  <si>
    <t xml:space="preserve">#29.2</t>
  </si>
  <si>
    <t xml:space="preserve">(16.9–45.4)</t>
  </si>
  <si>
    <t xml:space="preserve">43.4</t>
  </si>
  <si>
    <t xml:space="preserve">(31.8–55.7)</t>
  </si>
  <si>
    <t xml:space="preserve">#6.3</t>
  </si>
  <si>
    <t xml:space="preserve">(3.7–10.5)</t>
  </si>
  <si>
    <t xml:space="preserve">(9.8–17.6)</t>
  </si>
  <si>
    <t xml:space="preserve">(9.5–17.6)</t>
  </si>
  <si>
    <t xml:space="preserve">19.6</t>
  </si>
  <si>
    <t xml:space="preserve">(15.6–24.3)</t>
  </si>
  <si>
    <t xml:space="preserve">#4.0</t>
  </si>
  <si>
    <t xml:space="preserve">(2.3–6.8)</t>
  </si>
  <si>
    <t xml:space="preserve">(2.9–7.6)</t>
  </si>
  <si>
    <t xml:space="preserve">(5.2–11.8)</t>
  </si>
  <si>
    <t xml:space="preserve">(5.1–10.2)</t>
  </si>
  <si>
    <t xml:space="preserve">#0.9</t>
  </si>
  <si>
    <t xml:space="preserve">(0.5–1.5)</t>
  </si>
  <si>
    <t xml:space="preserve">Measure 11213 - Never tried e-cigarettes 18+</t>
  </si>
  <si>
    <t xml:space="preserve">(4.7–10.5)</t>
  </si>
  <si>
    <t xml:space="preserve">(8.3–15.7)</t>
  </si>
  <si>
    <t xml:space="preserve">(10.0–18.0)</t>
  </si>
  <si>
    <t xml:space="preserve">18.6</t>
  </si>
  <si>
    <t xml:space="preserve">(14.7–23.1)</t>
  </si>
  <si>
    <t xml:space="preserve">24.9</t>
  </si>
  <si>
    <t xml:space="preserve">(21.4–28.7)</t>
  </si>
  <si>
    <t xml:space="preserve">#3.6</t>
  </si>
  <si>
    <t xml:space="preserve">(2.1–6.1)</t>
  </si>
  <si>
    <t xml:space="preserve">(5.4–11.3)</t>
  </si>
  <si>
    <t xml:space="preserve">12.1</t>
  </si>
  <si>
    <t xml:space="preserve">(9.3–15.6)</t>
  </si>
  <si>
    <t xml:space="preserve">(12.5–18.2)</t>
  </si>
  <si>
    <t xml:space="preserve">(3.8–7.2)</t>
  </si>
  <si>
    <t xml:space="preserve">(7.5–12.2)</t>
  </si>
  <si>
    <t xml:space="preserve">11.0</t>
  </si>
  <si>
    <t xml:space="preserve">(8.7–13.8)</t>
  </si>
  <si>
    <t xml:space="preserve">(13.0–18.2)</t>
  </si>
  <si>
    <t xml:space="preserve">20.1</t>
  </si>
  <si>
    <t xml:space="preserve">(17.8–22.5)</t>
  </si>
  <si>
    <t xml:space="preserve">#12.7</t>
  </si>
  <si>
    <t xml:space="preserve">(6.4–23.7)</t>
  </si>
  <si>
    <t xml:space="preserve">#18.6</t>
  </si>
  <si>
    <t xml:space="preserve">(10.1–31.8)</t>
  </si>
  <si>
    <t xml:space="preserve">#30.6</t>
  </si>
  <si>
    <t xml:space="preserve">(17.9–47.3)</t>
  </si>
  <si>
    <t xml:space="preserve">44.1</t>
  </si>
  <si>
    <t xml:space="preserve">(32.0–57.0)</t>
  </si>
  <si>
    <t xml:space="preserve">63.3</t>
  </si>
  <si>
    <t xml:space="preserve">(51.7–73.6)</t>
  </si>
  <si>
    <t xml:space="preserve">26.3</t>
  </si>
  <si>
    <t xml:space="preserve">(22.7–30.2)</t>
  </si>
  <si>
    <t xml:space="preserve">(6.5–11.4)</t>
  </si>
  <si>
    <t xml:space="preserve">Measure 11214 - Average number of e-cigarettes/day 16+</t>
  </si>
  <si>
    <t xml:space="preserve">#5.1</t>
  </si>
  <si>
    <t xml:space="preserve">(1.4–8.9)</t>
  </si>
  <si>
    <t xml:space="preserve">(3.3–9.6)</t>
  </si>
  <si>
    <t xml:space="preserve">#4.3</t>
  </si>
  <si>
    <t xml:space="preserve">(1.7–6.9)</t>
  </si>
  <si>
    <t xml:space="preserve">6.3</t>
  </si>
  <si>
    <t xml:space="preserve">(3.5–9.0)</t>
  </si>
  <si>
    <t xml:space="preserve">#7.4</t>
  </si>
  <si>
    <t xml:space="preserve">(1.5–13.3)</t>
  </si>
  <si>
    <t xml:space="preserve">#6.1</t>
  </si>
  <si>
    <t xml:space="preserve">(1.3–10.8)</t>
  </si>
  <si>
    <t xml:space="preserve">#5.4</t>
  </si>
  <si>
    <t xml:space="preserve">(2.0–8.8)</t>
  </si>
  <si>
    <t xml:space="preserve">#8.2</t>
  </si>
  <si>
    <t xml:space="preserve">(0.6–15.7)</t>
  </si>
  <si>
    <t xml:space="preserve">#8.1</t>
  </si>
  <si>
    <t xml:space="preserve">(3.0–13.1)</t>
  </si>
  <si>
    <t xml:space="preserve">0.0</t>
  </si>
  <si>
    <t xml:space="preserve">(0.0–0.0)</t>
  </si>
  <si>
    <t xml:space="preserve">(6.0–6.0)</t>
  </si>
  <si>
    <t xml:space="preserve">Measure 11215 - Average number of e-cigarettes/day 18+</t>
  </si>
  <si>
    <t xml:space="preserve">(1.4–8.8)</t>
  </si>
  <si>
    <t xml:space="preserve">(3.3–9.5)</t>
  </si>
  <si>
    <t xml:space="preserve">(5.5–10.9)</t>
  </si>
  <si>
    <t xml:space="preserve">6.8</t>
  </si>
  <si>
    <t xml:space="preserve">(3.7–10.0)</t>
  </si>
  <si>
    <t xml:space="preserve">(1.8–6.9)</t>
  </si>
  <si>
    <t xml:space="preserve">(3.4–9.0)</t>
  </si>
  <si>
    <t xml:space="preserve">7.8</t>
  </si>
  <si>
    <t xml:space="preserve">(5.7–9.9)</t>
  </si>
  <si>
    <t xml:space="preserve">#7.1</t>
  </si>
  <si>
    <t xml:space="preserve">(0.7–13.6)</t>
  </si>
  <si>
    <t xml:space="preserve">(5.5–15.0)</t>
  </si>
  <si>
    <t xml:space="preserve">(1.4–10.7)</t>
  </si>
  <si>
    <t xml:space="preserve">(4.0–8.6)</t>
  </si>
  <si>
    <t xml:space="preserve">(0.8–15.6)</t>
  </si>
  <si>
    <t xml:space="preserve">(3.1–13.0)</t>
  </si>
  <si>
    <t xml:space="preserve">#10.4</t>
  </si>
  <si>
    <t xml:space="preserve">(4.9–15.8)</t>
  </si>
  <si>
    <t xml:space="preserve">Measure 21008 - Ever smoked</t>
  </si>
  <si>
    <t xml:space="preserve">1996</t>
  </si>
  <si>
    <t xml:space="preserve">1999</t>
  </si>
  <si>
    <t xml:space="preserve">2002</t>
  </si>
  <si>
    <t xml:space="preserve">2005</t>
  </si>
  <si>
    <t xml:space="preserve">2008</t>
  </si>
  <si>
    <t xml:space="preserve">2011</t>
  </si>
  <si>
    <t xml:space="preserve">2014</t>
  </si>
  <si>
    <t xml:space="preserve">2017</t>
  </si>
  <si>
    <t xml:space="preserve">2022-23</t>
  </si>
  <si>
    <t xml:space="preserve">12-17</t>
  </si>
  <si>
    <t xml:space="preserve">45.4</t>
  </si>
  <si>
    <t xml:space="preserve">(40.3–50.6)</t>
  </si>
  <si>
    <t xml:space="preserve">(42.5–53.8)</t>
  </si>
  <si>
    <t xml:space="preserve">55.1</t>
  </si>
  <si>
    <t xml:space="preserve">(49.2–60.8)</t>
  </si>
  <si>
    <t xml:space="preserve">66.9</t>
  </si>
  <si>
    <t xml:space="preserve">(63.0–70.6)</t>
  </si>
  <si>
    <t xml:space="preserve">74.5</t>
  </si>
  <si>
    <t xml:space="preserve">(69.1–79.2)</t>
  </si>
  <si>
    <t xml:space="preserve">81.3</t>
  </si>
  <si>
    <t xml:space="preserve">(76.1–85.5)</t>
  </si>
  <si>
    <t xml:space="preserve">82.0</t>
  </si>
  <si>
    <t xml:space="preserve">(74.4–87.6)</t>
  </si>
  <si>
    <t xml:space="preserve">(82.8–92.6)</t>
  </si>
  <si>
    <t xml:space="preserve">(86.6–91.8)</t>
  </si>
  <si>
    <t xml:space="preserve">Have smoked</t>
  </si>
  <si>
    <t xml:space="preserve">54.6</t>
  </si>
  <si>
    <t xml:space="preserve">(49.4–59.7)</t>
  </si>
  <si>
    <t xml:space="preserve">51.9</t>
  </si>
  <si>
    <t xml:space="preserve">(46.2–57.5)</t>
  </si>
  <si>
    <t xml:space="preserve">(39.2–50.8)</t>
  </si>
  <si>
    <t xml:space="preserve">(29.4–37.0)</t>
  </si>
  <si>
    <t xml:space="preserve">25.5</t>
  </si>
  <si>
    <t xml:space="preserve">(20.8–30.9)</t>
  </si>
  <si>
    <t xml:space="preserve">18.7</t>
  </si>
  <si>
    <t xml:space="preserve">(14.5–23.9)</t>
  </si>
  <si>
    <t xml:space="preserve">18.0</t>
  </si>
  <si>
    <t xml:space="preserve">(12.4–25.6)</t>
  </si>
  <si>
    <t xml:space="preserve">(7.4–17.2)</t>
  </si>
  <si>
    <t xml:space="preserve">(8.2–13.4)</t>
  </si>
  <si>
    <t xml:space="preserve">43.2</t>
  </si>
  <si>
    <t xml:space="preserve">(37.0–49.6)</t>
  </si>
  <si>
    <t xml:space="preserve">45.0</t>
  </si>
  <si>
    <t xml:space="preserve">(39.0–51.1)</t>
  </si>
  <si>
    <t xml:space="preserve">53.1</t>
  </si>
  <si>
    <t xml:space="preserve">(45.5–60.5)</t>
  </si>
  <si>
    <t xml:space="preserve">69.1</t>
  </si>
  <si>
    <t xml:space="preserve">(61.2–76.1)</t>
  </si>
  <si>
    <t xml:space="preserve">72.6</t>
  </si>
  <si>
    <t xml:space="preserve">(65.2–79.0)</t>
  </si>
  <si>
    <t xml:space="preserve">80.5</t>
  </si>
  <si>
    <t xml:space="preserve">(74.3–85.6)</t>
  </si>
  <si>
    <t xml:space="preserve">80.1</t>
  </si>
  <si>
    <t xml:space="preserve">(71.5–86.6)</t>
  </si>
  <si>
    <t xml:space="preserve">(76.1–90.5)</t>
  </si>
  <si>
    <t xml:space="preserve">(75.6–92.0)</t>
  </si>
  <si>
    <t xml:space="preserve">56.8</t>
  </si>
  <si>
    <t xml:space="preserve">(50.4–63.0)</t>
  </si>
  <si>
    <t xml:space="preserve">55.0</t>
  </si>
  <si>
    <t xml:space="preserve">(48.9–61.0)</t>
  </si>
  <si>
    <t xml:space="preserve">46.9</t>
  </si>
  <si>
    <t xml:space="preserve">(39.5–54.5)</t>
  </si>
  <si>
    <t xml:space="preserve">30.9</t>
  </si>
  <si>
    <t xml:space="preserve">(23.9–38.8)</t>
  </si>
  <si>
    <t xml:space="preserve">27.4</t>
  </si>
  <si>
    <t xml:space="preserve">(21.0–34.8)</t>
  </si>
  <si>
    <t xml:space="preserve">19.5</t>
  </si>
  <si>
    <t xml:space="preserve">(14.4–25.7)</t>
  </si>
  <si>
    <t xml:space="preserve">19.9</t>
  </si>
  <si>
    <t xml:space="preserve">(13.4–28.5)</t>
  </si>
  <si>
    <t xml:space="preserve">(9.5–23.9)</t>
  </si>
  <si>
    <t xml:space="preserve">#14.4</t>
  </si>
  <si>
    <t xml:space="preserve">(8.0–24.4)</t>
  </si>
  <si>
    <t xml:space="preserve">44.3</t>
  </si>
  <si>
    <t xml:space="preserve">(39.6–49.2)</t>
  </si>
  <si>
    <t xml:space="preserve">46.6</t>
  </si>
  <si>
    <t xml:space="preserve">(41.9–51.3)</t>
  </si>
  <si>
    <t xml:space="preserve">(48.5–59.6)</t>
  </si>
  <si>
    <t xml:space="preserve">68.0</t>
  </si>
  <si>
    <t xml:space="preserve">(62.8–72.8)</t>
  </si>
  <si>
    <t xml:space="preserve">73.6</t>
  </si>
  <si>
    <t xml:space="preserve">(67.9–78.6)</t>
  </si>
  <si>
    <t xml:space="preserve">80.9</t>
  </si>
  <si>
    <t xml:space="preserve">(76.3–84.8)</t>
  </si>
  <si>
    <t xml:space="preserve">81.0</t>
  </si>
  <si>
    <t xml:space="preserve">(74.0–86.5)</t>
  </si>
  <si>
    <t xml:space="preserve">86.7</t>
  </si>
  <si>
    <t xml:space="preserve">(80.6–91.0)</t>
  </si>
  <si>
    <t xml:space="preserve">(81.7–91.6)</t>
  </si>
  <si>
    <t xml:space="preserve">55.7</t>
  </si>
  <si>
    <t xml:space="preserve">(50.8–60.4)</t>
  </si>
  <si>
    <t xml:space="preserve">53.4</t>
  </si>
  <si>
    <t xml:space="preserve">(48.7–58.1)</t>
  </si>
  <si>
    <t xml:space="preserve">(40.4–51.5)</t>
  </si>
  <si>
    <t xml:space="preserve">32.0</t>
  </si>
  <si>
    <t xml:space="preserve">(27.2–37.2)</t>
  </si>
  <si>
    <t xml:space="preserve">26.4</t>
  </si>
  <si>
    <t xml:space="preserve">(21.4–32.1)</t>
  </si>
  <si>
    <t xml:space="preserve">19.1</t>
  </si>
  <si>
    <t xml:space="preserve">(15.2–23.7)</t>
  </si>
  <si>
    <t xml:space="preserve">19.0</t>
  </si>
  <si>
    <t xml:space="preserve">(13.5–26.0)</t>
  </si>
  <si>
    <t xml:space="preserve">(9.0–19.4)</t>
  </si>
  <si>
    <t xml:space="preserve">(8.4–18.3)</t>
  </si>
  <si>
    <t xml:space="preserve">12-15</t>
  </si>
  <si>
    <t xml:space="preserve">(45.0–56.0)</t>
  </si>
  <si>
    <t xml:space="preserve">52.2</t>
  </si>
  <si>
    <t xml:space="preserve">(48.7–55.6)</t>
  </si>
  <si>
    <t xml:space="preserve">61.4</t>
  </si>
  <si>
    <t xml:space="preserve">(55.7–66.7)</t>
  </si>
  <si>
    <t xml:space="preserve">72.9</t>
  </si>
  <si>
    <t xml:space="preserve">(68.8–76.7)</t>
  </si>
  <si>
    <t xml:space="preserve">78.3</t>
  </si>
  <si>
    <t xml:space="preserve">(73.4–82.6)</t>
  </si>
  <si>
    <t xml:space="preserve">(83.9–89.2)</t>
  </si>
  <si>
    <t xml:space="preserve">87.5</t>
  </si>
  <si>
    <t xml:space="preserve">(80.7–92.2)</t>
  </si>
  <si>
    <t xml:space="preserve">93.4</t>
  </si>
  <si>
    <t xml:space="preserve">(89.5–95.8)</t>
  </si>
  <si>
    <t xml:space="preserve">(85.5–94.7)</t>
  </si>
  <si>
    <t xml:space="preserve">(44.0–55.0)</t>
  </si>
  <si>
    <t xml:space="preserve">47.8</t>
  </si>
  <si>
    <t xml:space="preserve">(44.4–51.3)</t>
  </si>
  <si>
    <t xml:space="preserve">38.6</t>
  </si>
  <si>
    <t xml:space="preserve">(33.3–44.3)</t>
  </si>
  <si>
    <t xml:space="preserve">27.1</t>
  </si>
  <si>
    <t xml:space="preserve">(23.3–31.2)</t>
  </si>
  <si>
    <t xml:space="preserve">21.7</t>
  </si>
  <si>
    <t xml:space="preserve">(17.4–26.6)</t>
  </si>
  <si>
    <t xml:space="preserve">(10.8–16.1)</t>
  </si>
  <si>
    <t xml:space="preserve">12.5</t>
  </si>
  <si>
    <t xml:space="preserve">(7.8–19.3)</t>
  </si>
  <si>
    <t xml:space="preserve">(4.2–10.5)</t>
  </si>
  <si>
    <t xml:space="preserve">#8.9</t>
  </si>
  <si>
    <t xml:space="preserve">(5.3–14.5)</t>
  </si>
  <si>
    <t xml:space="preserve">16-17</t>
  </si>
  <si>
    <t xml:space="preserve">30.1</t>
  </si>
  <si>
    <t xml:space="preserve">(27.5–32.9)</t>
  </si>
  <si>
    <t xml:space="preserve">34.2</t>
  </si>
  <si>
    <t xml:space="preserve">(29.2–39.5)</t>
  </si>
  <si>
    <t xml:space="preserve">38.8</t>
  </si>
  <si>
    <t xml:space="preserve">(30.8–47.4)</t>
  </si>
  <si>
    <t xml:space="preserve">(47.1–66.0)</t>
  </si>
  <si>
    <t xml:space="preserve">62.9</t>
  </si>
  <si>
    <t xml:space="preserve">(56.2–69.2)</t>
  </si>
  <si>
    <t xml:space="preserve">68.7</t>
  </si>
  <si>
    <t xml:space="preserve">(61.0–75.5)</t>
  </si>
  <si>
    <t xml:space="preserve">(61.2–74.1)</t>
  </si>
  <si>
    <t xml:space="preserve">(65.9–78.5)</t>
  </si>
  <si>
    <t xml:space="preserve">79.4</t>
  </si>
  <si>
    <t xml:space="preserve">(71.9–85.3)</t>
  </si>
  <si>
    <t xml:space="preserve">69.9</t>
  </si>
  <si>
    <t xml:space="preserve">(67.1–72.5)</t>
  </si>
  <si>
    <t xml:space="preserve">65.8</t>
  </si>
  <si>
    <t xml:space="preserve">(60.5–70.8)</t>
  </si>
  <si>
    <t xml:space="preserve">61.2</t>
  </si>
  <si>
    <t xml:space="preserve">(52.6–69.2)</t>
  </si>
  <si>
    <t xml:space="preserve">(34.0–52.9)</t>
  </si>
  <si>
    <t xml:space="preserve">(30.8–43.8)</t>
  </si>
  <si>
    <t xml:space="preserve">31.3</t>
  </si>
  <si>
    <t xml:space="preserve">(24.5–39.0)</t>
  </si>
  <si>
    <t xml:space="preserve">(25.9–38.8)</t>
  </si>
  <si>
    <t xml:space="preserve">(21.5–34.1)</t>
  </si>
  <si>
    <t xml:space="preserve">20.6</t>
  </si>
  <si>
    <t xml:space="preserve">(14.7–28.1)</t>
  </si>
  <si>
    <t xml:space="preserve">Measure 21009 - Current smoker</t>
  </si>
  <si>
    <t xml:space="preserve">No</t>
  </si>
  <si>
    <t xml:space="preserve">(79.9–85.8)</t>
  </si>
  <si>
    <t xml:space="preserve">(78.7–84.8)</t>
  </si>
  <si>
    <t xml:space="preserve">(80.6–89.1)</t>
  </si>
  <si>
    <t xml:space="preserve">(89.9–94.4)</t>
  </si>
  <si>
    <t xml:space="preserve">(91.5–95.3)</t>
  </si>
  <si>
    <t xml:space="preserve">93.9</t>
  </si>
  <si>
    <t xml:space="preserve">(91.1–95.8)</t>
  </si>
  <si>
    <t xml:space="preserve">94.0</t>
  </si>
  <si>
    <t xml:space="preserve">(90.9–96.1)</t>
  </si>
  <si>
    <t xml:space="preserve">(95.9–98.8)</t>
  </si>
  <si>
    <t xml:space="preserve">98.7</t>
  </si>
  <si>
    <t xml:space="preserve">(98.0–99.2)</t>
  </si>
  <si>
    <t xml:space="preserve">Yes</t>
  </si>
  <si>
    <t xml:space="preserve">(14.2–20.1)</t>
  </si>
  <si>
    <t xml:space="preserve">(15.2–21.3)</t>
  </si>
  <si>
    <t xml:space="preserve">(10.9–19.4)</t>
  </si>
  <si>
    <t xml:space="preserve">(5.6–10.1)</t>
  </si>
  <si>
    <t xml:space="preserve">(4.7–8.5)</t>
  </si>
  <si>
    <t xml:space="preserve">(4.2–8.9)</t>
  </si>
  <si>
    <t xml:space="preserve">(3.9–9.1)</t>
  </si>
  <si>
    <t xml:space="preserve">(1.2–4.1)</t>
  </si>
  <si>
    <t xml:space="preserve">76.0</t>
  </si>
  <si>
    <t xml:space="preserve">(70.8–80.5)</t>
  </si>
  <si>
    <t xml:space="preserve">77.2</t>
  </si>
  <si>
    <t xml:space="preserve">(73.2–80.9)</t>
  </si>
  <si>
    <t xml:space="preserve">84.0</t>
  </si>
  <si>
    <t xml:space="preserve">(78.6–88.3)</t>
  </si>
  <si>
    <t xml:space="preserve">90.2</t>
  </si>
  <si>
    <t xml:space="preserve">(86.5–92.9)</t>
  </si>
  <si>
    <t xml:space="preserve">(90.1–95.0)</t>
  </si>
  <si>
    <t xml:space="preserve">(91.5–96.7)</t>
  </si>
  <si>
    <t xml:space="preserve">95.6</t>
  </si>
  <si>
    <t xml:space="preserve">(91.3–97.9)</t>
  </si>
  <si>
    <t xml:space="preserve">96.1</t>
  </si>
  <si>
    <t xml:space="preserve">(91.7–98.2)</t>
  </si>
  <si>
    <t xml:space="preserve">98.0</t>
  </si>
  <si>
    <t xml:space="preserve">(94.6–99.3)</t>
  </si>
  <si>
    <t xml:space="preserve">24.0</t>
  </si>
  <si>
    <t xml:space="preserve">(19.5–29.2)</t>
  </si>
  <si>
    <t xml:space="preserve">22.8</t>
  </si>
  <si>
    <t xml:space="preserve">(19.1–26.8)</t>
  </si>
  <si>
    <t xml:space="preserve">16.0</t>
  </si>
  <si>
    <t xml:space="preserve">(11.7–21.4)</t>
  </si>
  <si>
    <t xml:space="preserve">(7.1–13.5)</t>
  </si>
  <si>
    <t xml:space="preserve">(5.0–9.9)</t>
  </si>
  <si>
    <t xml:space="preserve">(3.3–8.5)</t>
  </si>
  <si>
    <t xml:space="preserve">#4.4</t>
  </si>
  <si>
    <t xml:space="preserve">(2.1–8.7)</t>
  </si>
  <si>
    <t xml:space="preserve">(1.8–8.3)</t>
  </si>
  <si>
    <t xml:space="preserve">79.6</t>
  </si>
  <si>
    <t xml:space="preserve">(75.7–82.9)</t>
  </si>
  <si>
    <t xml:space="preserve">(76.6–82.3)</t>
  </si>
  <si>
    <t xml:space="preserve">(80.6–88.1)</t>
  </si>
  <si>
    <t xml:space="preserve">91.4</t>
  </si>
  <si>
    <t xml:space="preserve">(88.7–93.4)</t>
  </si>
  <si>
    <t xml:space="preserve">93.3</t>
  </si>
  <si>
    <t xml:space="preserve">(91.1–95.0)</t>
  </si>
  <si>
    <t xml:space="preserve">94.2</t>
  </si>
  <si>
    <t xml:space="preserve">(91.6–96.1)</t>
  </si>
  <si>
    <t xml:space="preserve">(92.1–96.6)</t>
  </si>
  <si>
    <t xml:space="preserve">97.0</t>
  </si>
  <si>
    <t xml:space="preserve">(94.6–98.3)</t>
  </si>
  <si>
    <t xml:space="preserve">98.4</t>
  </si>
  <si>
    <t xml:space="preserve">(97.0–99.1)</t>
  </si>
  <si>
    <t xml:space="preserve">20.4</t>
  </si>
  <si>
    <t xml:space="preserve">(17.1–24.3)</t>
  </si>
  <si>
    <t xml:space="preserve">(17.7–23.4)</t>
  </si>
  <si>
    <t xml:space="preserve">(11.9–19.4)</t>
  </si>
  <si>
    <t xml:space="preserve">6.7</t>
  </si>
  <si>
    <t xml:space="preserve">(5.0–8.9)</t>
  </si>
  <si>
    <t xml:space="preserve">5.8</t>
  </si>
  <si>
    <t xml:space="preserve">(3.9–8.4)</t>
  </si>
  <si>
    <t xml:space="preserve">(3.4–7.9)</t>
  </si>
  <si>
    <t xml:space="preserve">(1.7–5.4)</t>
  </si>
  <si>
    <t xml:space="preserve">#1.6</t>
  </si>
  <si>
    <t xml:space="preserve">(0.9–3.0)</t>
  </si>
  <si>
    <t xml:space="preserve">(78.7–86.8)</t>
  </si>
  <si>
    <t xml:space="preserve">(81.9–85.4)</t>
  </si>
  <si>
    <t xml:space="preserve">85.9</t>
  </si>
  <si>
    <t xml:space="preserve">(81.5–89.4)</t>
  </si>
  <si>
    <t xml:space="preserve">94.3</t>
  </si>
  <si>
    <t xml:space="preserve">(92.5–95.7)</t>
  </si>
  <si>
    <t xml:space="preserve">94.4</t>
  </si>
  <si>
    <t xml:space="preserve">(91.6–96.3)</t>
  </si>
  <si>
    <t xml:space="preserve">96.7</t>
  </si>
  <si>
    <t xml:space="preserve">(93.8–98.3)</t>
  </si>
  <si>
    <t xml:space="preserve">97.5</t>
  </si>
  <si>
    <t xml:space="preserve">(95.8–98.5)</t>
  </si>
  <si>
    <t xml:space="preserve">99.0</t>
  </si>
  <si>
    <t xml:space="preserve">(98.3–99.4)</t>
  </si>
  <si>
    <t xml:space="preserve">99.4</t>
  </si>
  <si>
    <t xml:space="preserve">(98.6–99.7)</t>
  </si>
  <si>
    <t xml:space="preserve">(13.2–21.3)</t>
  </si>
  <si>
    <t xml:space="preserve">(14.6–18.1)</t>
  </si>
  <si>
    <t xml:space="preserve">14.1</t>
  </si>
  <si>
    <t xml:space="preserve">(10.6–18.5)</t>
  </si>
  <si>
    <t xml:space="preserve">(4.3–7.5)</t>
  </si>
  <si>
    <t xml:space="preserve">5.6</t>
  </si>
  <si>
    <t xml:space="preserve">(3.7–8.4)</t>
  </si>
  <si>
    <t xml:space="preserve">#3.3</t>
  </si>
  <si>
    <t xml:space="preserve">(1.7–6.2)</t>
  </si>
  <si>
    <t xml:space="preserve">(1.5–4.2)</t>
  </si>
  <si>
    <t xml:space="preserve">#1.0</t>
  </si>
  <si>
    <t xml:space="preserve">(0.6–1.7)</t>
  </si>
  <si>
    <t xml:space="preserve">71.4</t>
  </si>
  <si>
    <t xml:space="preserve">(67.2–75.3)</t>
  </si>
  <si>
    <t xml:space="preserve">70.6</t>
  </si>
  <si>
    <t xml:space="preserve">(66.8–74.1)</t>
  </si>
  <si>
    <t xml:space="preserve">82.2</t>
  </si>
  <si>
    <t xml:space="preserve">(74.4–88.0)</t>
  </si>
  <si>
    <t xml:space="preserve">(78.1–89.3)</t>
  </si>
  <si>
    <t xml:space="preserve">90.8</t>
  </si>
  <si>
    <t xml:space="preserve">(88.8–92.5)</t>
  </si>
  <si>
    <t xml:space="preserve">(85.5–92.0)</t>
  </si>
  <si>
    <t xml:space="preserve">89.4</t>
  </si>
  <si>
    <t xml:space="preserve">(85.6–92.2)</t>
  </si>
  <si>
    <t xml:space="preserve">(88.9–95.4)</t>
  </si>
  <si>
    <t xml:space="preserve">(93.8–97.6)</t>
  </si>
  <si>
    <t xml:space="preserve">28.6</t>
  </si>
  <si>
    <t xml:space="preserve">(24.7–32.8)</t>
  </si>
  <si>
    <t xml:space="preserve">29.4</t>
  </si>
  <si>
    <t xml:space="preserve">(25.9–33.2)</t>
  </si>
  <si>
    <t xml:space="preserve">17.8</t>
  </si>
  <si>
    <t xml:space="preserve">(12.0–25.6)</t>
  </si>
  <si>
    <t xml:space="preserve">(10.7–21.9)</t>
  </si>
  <si>
    <t xml:space="preserve">9.2</t>
  </si>
  <si>
    <t xml:space="preserve">(7.5–11.2)</t>
  </si>
  <si>
    <t xml:space="preserve">(8.0–14.5)</t>
  </si>
  <si>
    <t xml:space="preserve">(7.8–14.4)</t>
  </si>
  <si>
    <t xml:space="preserve">(4.6–11.1)</t>
  </si>
  <si>
    <t xml:space="preserve">(2.4–6.2)</t>
  </si>
  <si>
    <t xml:space="preserve">Measure 21010 - Average number of cigarettes</t>
  </si>
  <si>
    <t xml:space="preserve">(5.7–8.3)</t>
  </si>
  <si>
    <t xml:space="preserve">(4.5–6.8)</t>
  </si>
  <si>
    <t xml:space="preserve">(3.4–6.0)</t>
  </si>
  <si>
    <t xml:space="preserve">#1.9</t>
  </si>
  <si>
    <t xml:space="preserve">(0.9–2.9)</t>
  </si>
  <si>
    <t xml:space="preserve">1.8</t>
  </si>
  <si>
    <t xml:space="preserve">(1.1–2.6)</t>
  </si>
  <si>
    <t xml:space="preserve">1.7</t>
  </si>
  <si>
    <t xml:space="preserve">(0.9–2.5)</t>
  </si>
  <si>
    <t xml:space="preserve">#0.3</t>
  </si>
  <si>
    <t xml:space="preserve">(0.0–0.5)</t>
  </si>
  <si>
    <t xml:space="preserve">(6.0–8.1)</t>
  </si>
  <si>
    <t xml:space="preserve">(6.1–8.8)</t>
  </si>
  <si>
    <t xml:space="preserve">(4.0–6.8)</t>
  </si>
  <si>
    <t xml:space="preserve">2.3</t>
  </si>
  <si>
    <t xml:space="preserve">(1.4–3.2)</t>
  </si>
  <si>
    <t xml:space="preserve">#1.1</t>
  </si>
  <si>
    <t xml:space="preserve">(0.5–1.7)</t>
  </si>
  <si>
    <t xml:space="preserve">(0.4–1.2)</t>
  </si>
  <si>
    <t xml:space="preserve">#0.4</t>
  </si>
  <si>
    <t xml:space="preserve">(0.2–0.7)</t>
  </si>
  <si>
    <t xml:space="preserve">#0.1</t>
  </si>
  <si>
    <t xml:space="preserve">(0.0–0.3)</t>
  </si>
  <si>
    <t xml:space="preserve">(6.2–7.9)</t>
  </si>
  <si>
    <t xml:space="preserve">6.5</t>
  </si>
  <si>
    <t xml:space="preserve">(5.6–7.4)</t>
  </si>
  <si>
    <t xml:space="preserve">(4.1–6.1)</t>
  </si>
  <si>
    <t xml:space="preserve">(1.5–2.8)</t>
  </si>
  <si>
    <t xml:space="preserve">1.9</t>
  </si>
  <si>
    <t xml:space="preserve">(1.4–2.5)</t>
  </si>
  <si>
    <t xml:space="preserve">1.4</t>
  </si>
  <si>
    <t xml:space="preserve">(0.9–1.9)</t>
  </si>
  <si>
    <t xml:space="preserve">1.0</t>
  </si>
  <si>
    <t xml:space="preserve">(0.6–1.4)</t>
  </si>
  <si>
    <t xml:space="preserve">0.4</t>
  </si>
  <si>
    <t xml:space="preserve">(0.2–0.6)</t>
  </si>
  <si>
    <t xml:space="preserve">(0.0–0.2)</t>
  </si>
  <si>
    <t xml:space="preserve">4.3</t>
  </si>
  <si>
    <t xml:space="preserve">(3.4–5.1)</t>
  </si>
  <si>
    <t xml:space="preserve">4.0</t>
  </si>
  <si>
    <t xml:space="preserve">(3.1–4.8)</t>
  </si>
  <si>
    <t xml:space="preserve">(3.0–5.2)</t>
  </si>
  <si>
    <t xml:space="preserve">1.1</t>
  </si>
  <si>
    <t xml:space="preserve">(0.6–1.6)</t>
  </si>
  <si>
    <t xml:space="preserve">1.6</t>
  </si>
  <si>
    <t xml:space="preserve">(1.0–2.2)</t>
  </si>
  <si>
    <t xml:space="preserve">(0.3–1.5)</t>
  </si>
  <si>
    <t xml:space="preserve">#0.5</t>
  </si>
  <si>
    <t xml:space="preserve">(0.2–0.8)</t>
  </si>
  <si>
    <t xml:space="preserve">(9.1–12.1)</t>
  </si>
  <si>
    <t xml:space="preserve">(8.7–12.3)</t>
  </si>
  <si>
    <t xml:space="preserve">(4.9–8.3)</t>
  </si>
  <si>
    <t xml:space="preserve">(3.1–7.7)</t>
  </si>
  <si>
    <t xml:space="preserve">2.4</t>
  </si>
  <si>
    <t xml:space="preserve">2.0</t>
  </si>
  <si>
    <t xml:space="preserve">(1.2–2.8)</t>
  </si>
  <si>
    <t xml:space="preserve">(1.0–3.5)</t>
  </si>
  <si>
    <t xml:space="preserve">#0.7</t>
  </si>
  <si>
    <t xml:space="preserve">(0.3–1.1)</t>
  </si>
  <si>
    <t xml:space="preserve">Measure 21011 - Average number of cigarettes: current smokers</t>
  </si>
  <si>
    <t xml:space="preserve">(32.2–42.7)</t>
  </si>
  <si>
    <t xml:space="preserve">30.4</t>
  </si>
  <si>
    <t xml:space="preserve">(25.4–35.4)</t>
  </si>
  <si>
    <t xml:space="preserve">32.7</t>
  </si>
  <si>
    <t xml:space="preserve">(25.5–39.9)</t>
  </si>
  <si>
    <t xml:space="preserve">(13.9–36.5)</t>
  </si>
  <si>
    <t xml:space="preserve">25.8</t>
  </si>
  <si>
    <t xml:space="preserve">(17.6–34.0)</t>
  </si>
  <si>
    <t xml:space="preserve">(16.9–38.1)</t>
  </si>
  <si>
    <t xml:space="preserve">17.9</t>
  </si>
  <si>
    <t xml:space="preserve">(9.4–26.3)</t>
  </si>
  <si>
    <t xml:space="preserve">#11.3</t>
  </si>
  <si>
    <t xml:space="preserve">(2.2–20.5)</t>
  </si>
  <si>
    <t xml:space="preserve">(24.3–30.7)</t>
  </si>
  <si>
    <t xml:space="preserve">29.1</t>
  </si>
  <si>
    <t xml:space="preserve">(24.9–33.4)</t>
  </si>
  <si>
    <t xml:space="preserve">28.8</t>
  </si>
  <si>
    <t xml:space="preserve">(22.4–35.2)</t>
  </si>
  <si>
    <t xml:space="preserve">21.3</t>
  </si>
  <si>
    <t xml:space="preserve">(14.5–28.1)</t>
  </si>
  <si>
    <t xml:space="preserve">22.5</t>
  </si>
  <si>
    <t xml:space="preserve">(15.4–29.5)</t>
  </si>
  <si>
    <t xml:space="preserve">16.2</t>
  </si>
  <si>
    <t xml:space="preserve">(8.6–23.7)</t>
  </si>
  <si>
    <t xml:space="preserve">(9.3–22.1)</t>
  </si>
  <si>
    <t xml:space="preserve">(7.0–19.9)</t>
  </si>
  <si>
    <t xml:space="preserve">(1.3–8.8)</t>
  </si>
  <si>
    <t xml:space="preserve">31.4</t>
  </si>
  <si>
    <t xml:space="preserve">(28.5–34.2)</t>
  </si>
  <si>
    <t xml:space="preserve">29.7</t>
  </si>
  <si>
    <t xml:space="preserve">(26.4–32.9)</t>
  </si>
  <si>
    <t xml:space="preserve">31.0</t>
  </si>
  <si>
    <t xml:space="preserve">(26.2–35.8)</t>
  </si>
  <si>
    <t xml:space="preserve">23.4</t>
  </si>
  <si>
    <t xml:space="preserve">(17.2–29.5)</t>
  </si>
  <si>
    <t xml:space="preserve">25.4</t>
  </si>
  <si>
    <t xml:space="preserve">(19.5–31.3)</t>
  </si>
  <si>
    <t xml:space="preserve">21.1</t>
  </si>
  <si>
    <t xml:space="preserve">(14.7–27.4)</t>
  </si>
  <si>
    <t xml:space="preserve">(12.5–25.2)</t>
  </si>
  <si>
    <t xml:space="preserve">13.8</t>
  </si>
  <si>
    <t xml:space="preserve">(8.6–19.0)</t>
  </si>
  <si>
    <t xml:space="preserve">#6.4</t>
  </si>
  <si>
    <t xml:space="preserve">(2.3–10.6)</t>
  </si>
  <si>
    <t xml:space="preserve">25.3</t>
  </si>
  <si>
    <t xml:space="preserve">(21.1–29.5)</t>
  </si>
  <si>
    <t xml:space="preserve">22.4</t>
  </si>
  <si>
    <t xml:space="preserve">(18.4–26.3)</t>
  </si>
  <si>
    <t xml:space="preserve">(21.2–33.7)</t>
  </si>
  <si>
    <t xml:space="preserve">(10.6–23.2)</t>
  </si>
  <si>
    <t xml:space="preserve">25.6</t>
  </si>
  <si>
    <t xml:space="preserve">(18.5–32.8)</t>
  </si>
  <si>
    <t xml:space="preserve">#23.9</t>
  </si>
  <si>
    <t xml:space="preserve">(9.9–37.9)</t>
  </si>
  <si>
    <t xml:space="preserve">14.9</t>
  </si>
  <si>
    <t xml:space="preserve">(8.1–21.7)</t>
  </si>
  <si>
    <t xml:space="preserve">(5.7–32.1)</t>
  </si>
  <si>
    <t xml:space="preserve">(32.0–39.6)</t>
  </si>
  <si>
    <t xml:space="preserve">36.8</t>
  </si>
  <si>
    <t xml:space="preserve">(31.8–41.8)</t>
  </si>
  <si>
    <t xml:space="preserve">35.3</t>
  </si>
  <si>
    <t xml:space="preserve">(27.9–42.7)</t>
  </si>
  <si>
    <t xml:space="preserve">(19.8–40.9)</t>
  </si>
  <si>
    <t xml:space="preserve">(15.8–34.7)</t>
  </si>
  <si>
    <t xml:space="preserve">(13.2–26.1)</t>
  </si>
  <si>
    <t xml:space="preserve">(12.1–33.5)</t>
  </si>
  <si>
    <t xml:space="preserve">(6.9–15.9)</t>
  </si>
  <si>
    <t xml:space="preserve">#5.2</t>
  </si>
  <si>
    <t xml:space="preserve">(1.6–8.9)</t>
  </si>
  <si>
    <t xml:space="preserve">Measure 21060 - Lessons at school about the effects smoking</t>
  </si>
  <si>
    <t xml:space="preserve">24.3</t>
  </si>
  <si>
    <t xml:space="preserve">(18.0–31.9)</t>
  </si>
  <si>
    <t xml:space="preserve">(14.5–23.6)</t>
  </si>
  <si>
    <t xml:space="preserve">21.8</t>
  </si>
  <si>
    <t xml:space="preserve">(17.6–26.8)</t>
  </si>
  <si>
    <t xml:space="preserve">13.9</t>
  </si>
  <si>
    <t xml:space="preserve">(9.3–20.3)</t>
  </si>
  <si>
    <t xml:space="preserve">16.4</t>
  </si>
  <si>
    <t xml:space="preserve">(10.9–24.0)</t>
  </si>
  <si>
    <t xml:space="preserve">(9.1–22.4)</t>
  </si>
  <si>
    <t xml:space="preserve">20.9</t>
  </si>
  <si>
    <t xml:space="preserve">(15.8–27.2)</t>
  </si>
  <si>
    <t xml:space="preserve">(16.4–26.1)</t>
  </si>
  <si>
    <t xml:space="preserve">(29.9–51.8)</t>
  </si>
  <si>
    <t xml:space="preserve">Yes, part of lesson</t>
  </si>
  <si>
    <t xml:space="preserve">23.0</t>
  </si>
  <si>
    <t xml:space="preserve">(19.4–27.0)</t>
  </si>
  <si>
    <t xml:space="preserve">(15.7–21.8)</t>
  </si>
  <si>
    <t xml:space="preserve">20.5</t>
  </si>
  <si>
    <t xml:space="preserve">(17.8–23.6)</t>
  </si>
  <si>
    <t xml:space="preserve">(15.5–22.3)</t>
  </si>
  <si>
    <t xml:space="preserve">(10.5–19.1)</t>
  </si>
  <si>
    <t xml:space="preserve">(12.8–19.8)</t>
  </si>
  <si>
    <t xml:space="preserve">(11.8–17.5)</t>
  </si>
  <si>
    <t xml:space="preserve">(8.2–18.8)</t>
  </si>
  <si>
    <t xml:space="preserve">(10.6–18.0)</t>
  </si>
  <si>
    <t xml:space="preserve">Yes, one or more lessons</t>
  </si>
  <si>
    <t xml:space="preserve">52.7</t>
  </si>
  <si>
    <t xml:space="preserve">(43.8–61.5)</t>
  </si>
  <si>
    <t xml:space="preserve">62.8</t>
  </si>
  <si>
    <t xml:space="preserve">(56.9–68.3)</t>
  </si>
  <si>
    <t xml:space="preserve">(52.6–62.5)</t>
  </si>
  <si>
    <t xml:space="preserve">67.5</t>
  </si>
  <si>
    <t xml:space="preserve">(59.1–74.8)</t>
  </si>
  <si>
    <t xml:space="preserve">69.3</t>
  </si>
  <si>
    <t xml:space="preserve">(59.2–77.9)</t>
  </si>
  <si>
    <t xml:space="preserve">69.5</t>
  </si>
  <si>
    <t xml:space="preserve">(60.4–77.3)</t>
  </si>
  <si>
    <t xml:space="preserve">64.7</t>
  </si>
  <si>
    <t xml:space="preserve">(59.2–69.8)</t>
  </si>
  <si>
    <t xml:space="preserve">66.6</t>
  </si>
  <si>
    <t xml:space="preserve">(58.3–73.9)</t>
  </si>
  <si>
    <t xml:space="preserve">45.7</t>
  </si>
  <si>
    <t xml:space="preserve">(36.1–55.6)</t>
  </si>
  <si>
    <t xml:space="preserve">(16.7–25.7)</t>
  </si>
  <si>
    <t xml:space="preserve">(8.9–22.1)</t>
  </si>
  <si>
    <t xml:space="preserve">17.3</t>
  </si>
  <si>
    <t xml:space="preserve">(13.6–21.9)</t>
  </si>
  <si>
    <t xml:space="preserve">(7.6–17.4)</t>
  </si>
  <si>
    <t xml:space="preserve">#15.5</t>
  </si>
  <si>
    <t xml:space="preserve">(8.2–27.3)</t>
  </si>
  <si>
    <t xml:space="preserve">17.0</t>
  </si>
  <si>
    <t xml:space="preserve">(10.3–26.8)</t>
  </si>
  <si>
    <t xml:space="preserve">(18.2–34.0)</t>
  </si>
  <si>
    <t xml:space="preserve">(22.9–35.2)</t>
  </si>
  <si>
    <t xml:space="preserve">33.0</t>
  </si>
  <si>
    <t xml:space="preserve">(24.9–42.3)</t>
  </si>
  <si>
    <t xml:space="preserve">(21.0–27.3)</t>
  </si>
  <si>
    <t xml:space="preserve">(16.5–24.0)</t>
  </si>
  <si>
    <t xml:space="preserve">22.7</t>
  </si>
  <si>
    <t xml:space="preserve">(18.6–27.3)</t>
  </si>
  <si>
    <t xml:space="preserve">19.2</t>
  </si>
  <si>
    <t xml:space="preserve">(14.0–25.8)</t>
  </si>
  <si>
    <t xml:space="preserve">15.8</t>
  </si>
  <si>
    <t xml:space="preserve">(10.2–23.8)</t>
  </si>
  <si>
    <t xml:space="preserve">(11.9–19.8)</t>
  </si>
  <si>
    <t xml:space="preserve">15.0</t>
  </si>
  <si>
    <t xml:space="preserve">(11.4–19.4)</t>
  </si>
  <si>
    <t xml:space="preserve">(13.9–21.3)</t>
  </si>
  <si>
    <t xml:space="preserve">19.3</t>
  </si>
  <si>
    <t xml:space="preserve">(17.0–21.9)</t>
  </si>
  <si>
    <t xml:space="preserve">55.2</t>
  </si>
  <si>
    <t xml:space="preserve">(48.5–61.7)</t>
  </si>
  <si>
    <t xml:space="preserve">65.7</t>
  </si>
  <si>
    <t xml:space="preserve">(56.9–73.6)</t>
  </si>
  <si>
    <t xml:space="preserve">(54.7–65.1)</t>
  </si>
  <si>
    <t xml:space="preserve">(58.9–77.8)</t>
  </si>
  <si>
    <t xml:space="preserve">(52.0–81.6)</t>
  </si>
  <si>
    <t xml:space="preserve">(55.8–77.4)</t>
  </si>
  <si>
    <t xml:space="preserve">59.7</t>
  </si>
  <si>
    <t xml:space="preserve">(50.0–68.7)</t>
  </si>
  <si>
    <t xml:space="preserve">54.0</t>
  </si>
  <si>
    <t xml:space="preserve">(47.6–60.3)</t>
  </si>
  <si>
    <t xml:space="preserve">(38.2–57.3)</t>
  </si>
  <si>
    <t xml:space="preserve">22.6</t>
  </si>
  <si>
    <t xml:space="preserve">(17.9–28.1)</t>
  </si>
  <si>
    <t xml:space="preserve">16.5</t>
  </si>
  <si>
    <t xml:space="preserve">(12.0–22.2)</t>
  </si>
  <si>
    <t xml:space="preserve">(16.1–23.5)</t>
  </si>
  <si>
    <t xml:space="preserve">(9.2–17.6)</t>
  </si>
  <si>
    <t xml:space="preserve">15.9</t>
  </si>
  <si>
    <t xml:space="preserve">(10.1–24.2)</t>
  </si>
  <si>
    <t xml:space="preserve">(10.7–22.6)</t>
  </si>
  <si>
    <t xml:space="preserve">(17.6–29.7)</t>
  </si>
  <si>
    <t xml:space="preserve">24.7</t>
  </si>
  <si>
    <t xml:space="preserve">(20.5–29.4)</t>
  </si>
  <si>
    <t xml:space="preserve">(27.9–46.4)</t>
  </si>
  <si>
    <t xml:space="preserve">23.5</t>
  </si>
  <si>
    <t xml:space="preserve">(21.0–26.2)</t>
  </si>
  <si>
    <t xml:space="preserve">(16.5–22.4)</t>
  </si>
  <si>
    <t xml:space="preserve">21.6</t>
  </si>
  <si>
    <t xml:space="preserve">(19.0–24.5)</t>
  </si>
  <si>
    <t xml:space="preserve">(15.7–22.6)</t>
  </si>
  <si>
    <t xml:space="preserve">(10.7–20.7)</t>
  </si>
  <si>
    <t xml:space="preserve">(13.2–18.6)</t>
  </si>
  <si>
    <t xml:space="preserve">14.7</t>
  </si>
  <si>
    <t xml:space="preserve">(12.4–17.4)</t>
  </si>
  <si>
    <t xml:space="preserve">(11.4–19.3)</t>
  </si>
  <si>
    <t xml:space="preserve">(14.0–19.4)</t>
  </si>
  <si>
    <t xml:space="preserve">53.9</t>
  </si>
  <si>
    <t xml:space="preserve">(47.0–60.8)</t>
  </si>
  <si>
    <t xml:space="preserve">64.2</t>
  </si>
  <si>
    <t xml:space="preserve">(57.5–70.4)</t>
  </si>
  <si>
    <t xml:space="preserve">58.8</t>
  </si>
  <si>
    <t xml:space="preserve">(54.4–63.1)</t>
  </si>
  <si>
    <t xml:space="preserve">68.3</t>
  </si>
  <si>
    <t xml:space="preserve">(61.0–74.7)</t>
  </si>
  <si>
    <t xml:space="preserve">69.0</t>
  </si>
  <si>
    <t xml:space="preserve">(56.6–79.2)</t>
  </si>
  <si>
    <t xml:space="preserve">68.5</t>
  </si>
  <si>
    <t xml:space="preserve">(60.2–75.8)</t>
  </si>
  <si>
    <t xml:space="preserve">62.2</t>
  </si>
  <si>
    <t xml:space="preserve">(55.4–68.5)</t>
  </si>
  <si>
    <t xml:space="preserve">60.4</t>
  </si>
  <si>
    <t xml:space="preserve">(53.6–66.8)</t>
  </si>
  <si>
    <t xml:space="preserve">(38.0–55.8)</t>
  </si>
  <si>
    <t xml:space="preserve">(13.7–23.5)</t>
  </si>
  <si>
    <t xml:space="preserve">(9.3–17.7)</t>
  </si>
  <si>
    <t xml:space="preserve">16.6</t>
  </si>
  <si>
    <t xml:space="preserve">(13.0–21.0)</t>
  </si>
  <si>
    <t xml:space="preserve">(7.5–15.7)</t>
  </si>
  <si>
    <t xml:space="preserve">#9.7</t>
  </si>
  <si>
    <t xml:space="preserve">(5.3–17.1)</t>
  </si>
  <si>
    <t xml:space="preserve">(7.3–19.3)</t>
  </si>
  <si>
    <t xml:space="preserve">(16.5–33.5)</t>
  </si>
  <si>
    <t xml:space="preserve">(22.4–32.3)</t>
  </si>
  <si>
    <t xml:space="preserve">38.3</t>
  </si>
  <si>
    <t xml:space="preserve">(26.7–51.5)</t>
  </si>
  <si>
    <t xml:space="preserve">(19.0–26.4)</t>
  </si>
  <si>
    <t xml:space="preserve">17.6</t>
  </si>
  <si>
    <t xml:space="preserve">(14.9–20.6)</t>
  </si>
  <si>
    <t xml:space="preserve">20.3</t>
  </si>
  <si>
    <t xml:space="preserve">(17.2–23.8)</t>
  </si>
  <si>
    <t xml:space="preserve">(14.5–21.9)</t>
  </si>
  <si>
    <t xml:space="preserve">(7.8–19.0)</t>
  </si>
  <si>
    <t xml:space="preserve">(10.8–17.4)</t>
  </si>
  <si>
    <t xml:space="preserve">(10.5–16.3)</t>
  </si>
  <si>
    <t xml:space="preserve">(9.4–18.9)</t>
  </si>
  <si>
    <t xml:space="preserve">(12.4–18.6)</t>
  </si>
  <si>
    <t xml:space="preserve">59.4</t>
  </si>
  <si>
    <t xml:space="preserve">(51.8–66.6)</t>
  </si>
  <si>
    <t xml:space="preserve">(62.8–75.5)</t>
  </si>
  <si>
    <t xml:space="preserve">63.0</t>
  </si>
  <si>
    <t xml:space="preserve">(58.8–67.1)</t>
  </si>
  <si>
    <t xml:space="preserve">71.1</t>
  </si>
  <si>
    <t xml:space="preserve">(63.9–77.4)</t>
  </si>
  <si>
    <t xml:space="preserve">77.9</t>
  </si>
  <si>
    <t xml:space="preserve">(65.6–86.7)</t>
  </si>
  <si>
    <t xml:space="preserve">74.2</t>
  </si>
  <si>
    <t xml:space="preserve">(65.1–81.5)</t>
  </si>
  <si>
    <t xml:space="preserve">(53.4–71.5)</t>
  </si>
  <si>
    <t xml:space="preserve">(51.5–67.0)</t>
  </si>
  <si>
    <t xml:space="preserve">46.4</t>
  </si>
  <si>
    <t xml:space="preserve">(35.3–57.9)</t>
  </si>
  <si>
    <t xml:space="preserve">(25.9–40.4)</t>
  </si>
  <si>
    <t xml:space="preserve">(16.1–35.0)</t>
  </si>
  <si>
    <t xml:space="preserve">25.7</t>
  </si>
  <si>
    <t xml:space="preserve">(21.6–30.2)</t>
  </si>
  <si>
    <t xml:space="preserve">17.1</t>
  </si>
  <si>
    <t xml:space="preserve">(10.8–26.0)</t>
  </si>
  <si>
    <t xml:space="preserve">(23.6–36.6)</t>
  </si>
  <si>
    <t xml:space="preserve">(15.9–32.9)</t>
  </si>
  <si>
    <t xml:space="preserve">(16.1–27.7)</t>
  </si>
  <si>
    <t xml:space="preserve">19.7</t>
  </si>
  <si>
    <t xml:space="preserve">(13.1–28.6)</t>
  </si>
  <si>
    <t xml:space="preserve">(24.9–42.5)</t>
  </si>
  <si>
    <t xml:space="preserve">(23.5–28.2)</t>
  </si>
  <si>
    <t xml:space="preserve">(17.7–29.3)</t>
  </si>
  <si>
    <t xml:space="preserve">(19.8–29.4)</t>
  </si>
  <si>
    <t xml:space="preserve">21.2</t>
  </si>
  <si>
    <t xml:space="preserve">(16.2–27.4)</t>
  </si>
  <si>
    <t xml:space="preserve">(17.6–24.7)</t>
  </si>
  <si>
    <t xml:space="preserve">(17.5–22.0)</t>
  </si>
  <si>
    <t xml:space="preserve">(13.5–23.3)</t>
  </si>
  <si>
    <t xml:space="preserve">(14.3–22.3)</t>
  </si>
  <si>
    <t xml:space="preserve">(14.9–24.3)</t>
  </si>
  <si>
    <t xml:space="preserve">41.5</t>
  </si>
  <si>
    <t xml:space="preserve">(34.6–48.8)</t>
  </si>
  <si>
    <t xml:space="preserve">(44.5–60.7)</t>
  </si>
  <si>
    <t xml:space="preserve">(43.4–56.6)</t>
  </si>
  <si>
    <t xml:space="preserve">61.6</t>
  </si>
  <si>
    <t xml:space="preserve">(51.7–70.7)</t>
  </si>
  <si>
    <t xml:space="preserve">(41.2–57.6)</t>
  </si>
  <si>
    <t xml:space="preserve">57.0</t>
  </si>
  <si>
    <t xml:space="preserve">(47.2–66.2)</t>
  </si>
  <si>
    <t xml:space="preserve">60.8</t>
  </si>
  <si>
    <t xml:space="preserve">(51.6–69.3)</t>
  </si>
  <si>
    <t xml:space="preserve">62.4</t>
  </si>
  <si>
    <t xml:space="preserve">(51.8–71.9)</t>
  </si>
  <si>
    <t xml:space="preserve">(38.6–57.0)</t>
  </si>
  <si>
    <t xml:space="preserve">Measure 21120 - Intention to smoke</t>
  </si>
  <si>
    <t xml:space="preserve">Unlikely</t>
  </si>
  <si>
    <t xml:space="preserve">81.2</t>
  </si>
  <si>
    <t xml:space="preserve">(78.4–83.7)</t>
  </si>
  <si>
    <t xml:space="preserve">82.1</t>
  </si>
  <si>
    <t xml:space="preserve">(79.7–84.2)</t>
  </si>
  <si>
    <t xml:space="preserve">83.0</t>
  </si>
  <si>
    <t xml:space="preserve">(76.5–88.0)</t>
  </si>
  <si>
    <t xml:space="preserve">(87.6–93.1)</t>
  </si>
  <si>
    <t xml:space="preserve">(89.1–94.0)</t>
  </si>
  <si>
    <t xml:space="preserve">(91.4–95.0)</t>
  </si>
  <si>
    <t xml:space="preserve">90.0</t>
  </si>
  <si>
    <t xml:space="preserve">(86.6–92.6)</t>
  </si>
  <si>
    <t xml:space="preserve">(90.2–96.4)</t>
  </si>
  <si>
    <t xml:space="preserve">95.0</t>
  </si>
  <si>
    <t xml:space="preserve">(92.7–96.6)</t>
  </si>
  <si>
    <t xml:space="preserve">Unsure</t>
  </si>
  <si>
    <t xml:space="preserve">(8.2–12.4)</t>
  </si>
  <si>
    <t xml:space="preserve">(7.7–11.9)</t>
  </si>
  <si>
    <t xml:space="preserve">(4.2–9.0)</t>
  </si>
  <si>
    <t xml:space="preserve">(4.4–9.5)</t>
  </si>
  <si>
    <t xml:space="preserve">4.5</t>
  </si>
  <si>
    <t xml:space="preserve">(3.2–6.3)</t>
  </si>
  <si>
    <t xml:space="preserve">3.0</t>
  </si>
  <si>
    <t xml:space="preserve">(2.0–4.7)</t>
  </si>
  <si>
    <t xml:space="preserve">(4.3–9.3)</t>
  </si>
  <si>
    <t xml:space="preserve">(2.7–8.6)</t>
  </si>
  <si>
    <t xml:space="preserve">2.9</t>
  </si>
  <si>
    <t xml:space="preserve">(2.1–3.9)</t>
  </si>
  <si>
    <t xml:space="preserve">Likely</t>
  </si>
  <si>
    <t xml:space="preserve">(7.2–10.5)</t>
  </si>
  <si>
    <t xml:space="preserve">(6.8–10.1)</t>
  </si>
  <si>
    <t xml:space="preserve">(7.0–16.4)</t>
  </si>
  <si>
    <t xml:space="preserve">2.8</t>
  </si>
  <si>
    <t xml:space="preserve">(1.7–4.4)</t>
  </si>
  <si>
    <t xml:space="preserve">3.6</t>
  </si>
  <si>
    <t xml:space="preserve">(2.4–5.4)</t>
  </si>
  <si>
    <t xml:space="preserve">3.5</t>
  </si>
  <si>
    <t xml:space="preserve">(2.2–5.7)</t>
  </si>
  <si>
    <t xml:space="preserve">(2.5–5.1)</t>
  </si>
  <si>
    <t xml:space="preserve">(1.3–3.8)</t>
  </si>
  <si>
    <t xml:space="preserve">70.9</t>
  </si>
  <si>
    <t xml:space="preserve">(63.5–77.4)</t>
  </si>
  <si>
    <t xml:space="preserve">76.9</t>
  </si>
  <si>
    <t xml:space="preserve">(73.6–79.9)</t>
  </si>
  <si>
    <t xml:space="preserve">(76.4–83.9)</t>
  </si>
  <si>
    <t xml:space="preserve">89.3</t>
  </si>
  <si>
    <t xml:space="preserve">(85.5–92.2)</t>
  </si>
  <si>
    <t xml:space="preserve">(87.9–95.9)</t>
  </si>
  <si>
    <t xml:space="preserve">(91.0–96.0)</t>
  </si>
  <si>
    <t xml:space="preserve">(85.5–93.5)</t>
  </si>
  <si>
    <t xml:space="preserve">(89.1–95.4)</t>
  </si>
  <si>
    <t xml:space="preserve">(85.1–95.3)</t>
  </si>
  <si>
    <t xml:space="preserve">16.8</t>
  </si>
  <si>
    <t xml:space="preserve">(13.7–20.4)</t>
  </si>
  <si>
    <t xml:space="preserve">(9.1–14.8)</t>
  </si>
  <si>
    <t xml:space="preserve">(9.1–14.1)</t>
  </si>
  <si>
    <t xml:space="preserve">5.9</t>
  </si>
  <si>
    <t xml:space="preserve">(4.5–7.6)</t>
  </si>
  <si>
    <t xml:space="preserve">(2.0–7.0)</t>
  </si>
  <si>
    <t xml:space="preserve">(4.4–10.2)</t>
  </si>
  <si>
    <t xml:space="preserve">4.2</t>
  </si>
  <si>
    <t xml:space="preserve">(2.7–6.4)</t>
  </si>
  <si>
    <t xml:space="preserve">(3.0–8.9)</t>
  </si>
  <si>
    <t xml:space="preserve">(8.7–17.2)</t>
  </si>
  <si>
    <t xml:space="preserve">(9.6–13.7)</t>
  </si>
  <si>
    <t xml:space="preserve">(5.7–11.7)</t>
  </si>
  <si>
    <t xml:space="preserve">#4.8</t>
  </si>
  <si>
    <t xml:space="preserve">(2.9–7.9)</t>
  </si>
  <si>
    <t xml:space="preserve">#3.4</t>
  </si>
  <si>
    <t xml:space="preserve">(1.9–6.1)</t>
  </si>
  <si>
    <t xml:space="preserve">#2.1</t>
  </si>
  <si>
    <t xml:space="preserve">(1.1–4.1)</t>
  </si>
  <si>
    <t xml:space="preserve">3.1</t>
  </si>
  <si>
    <t xml:space="preserve">(2.0–4.9)</t>
  </si>
  <si>
    <t xml:space="preserve">(1.6–5.2)</t>
  </si>
  <si>
    <t xml:space="preserve">(1.6–6.6)</t>
  </si>
  <si>
    <t xml:space="preserve">76.1</t>
  </si>
  <si>
    <t xml:space="preserve">(71.1–80.4)</t>
  </si>
  <si>
    <t xml:space="preserve">79.5</t>
  </si>
  <si>
    <t xml:space="preserve">(78.0–80.9)</t>
  </si>
  <si>
    <t xml:space="preserve">81.7</t>
  </si>
  <si>
    <t xml:space="preserve">(77.6–85.3)</t>
  </si>
  <si>
    <t xml:space="preserve">(87.3–92.3)</t>
  </si>
  <si>
    <t xml:space="preserve">92.4</t>
  </si>
  <si>
    <t xml:space="preserve">(88.8–94.9)</t>
  </si>
  <si>
    <t xml:space="preserve">(91.4–95.4)</t>
  </si>
  <si>
    <t xml:space="preserve">90.1</t>
  </si>
  <si>
    <t xml:space="preserve">(87.1–92.5)</t>
  </si>
  <si>
    <t xml:space="preserve">93.5</t>
  </si>
  <si>
    <t xml:space="preserve">(90.4–95.6)</t>
  </si>
  <si>
    <t xml:space="preserve">(89.2–95.5)</t>
  </si>
  <si>
    <t xml:space="preserve">(10.9–16.5)</t>
  </si>
  <si>
    <t xml:space="preserve">(9.2–12.2)</t>
  </si>
  <si>
    <t xml:space="preserve">(7.0–10.9)</t>
  </si>
  <si>
    <t xml:space="preserve">(4.8–8.1)</t>
  </si>
  <si>
    <t xml:space="preserve">(2.5–4.7)</t>
  </si>
  <si>
    <t xml:space="preserve">(4.8–8.8)</t>
  </si>
  <si>
    <t xml:space="preserve">(2.9–6.9)</t>
  </si>
  <si>
    <t xml:space="preserve">4.4</t>
  </si>
  <si>
    <t xml:space="preserve">(2.9–6.6)</t>
  </si>
  <si>
    <t xml:space="preserve">(8.4–13.1)</t>
  </si>
  <si>
    <t xml:space="preserve">9.9</t>
  </si>
  <si>
    <t xml:space="preserve">(8.6–11.3)</t>
  </si>
  <si>
    <t xml:space="preserve">(7.0–12.8)</t>
  </si>
  <si>
    <t xml:space="preserve">3.8</t>
  </si>
  <si>
    <t xml:space="preserve">(2.6–5.4)</t>
  </si>
  <si>
    <t xml:space="preserve">(2.3–5.4)</t>
  </si>
  <si>
    <t xml:space="preserve">(1.8–4.5)</t>
  </si>
  <si>
    <t xml:space="preserve">(2.4–4.7)</t>
  </si>
  <si>
    <t xml:space="preserve">#2.0</t>
  </si>
  <si>
    <t xml:space="preserve">(1.1–3.5)</t>
  </si>
  <si>
    <t xml:space="preserve">#2.7</t>
  </si>
  <si>
    <t xml:space="preserve">(1.5–4.6)</t>
  </si>
  <si>
    <t xml:space="preserve">77.3</t>
  </si>
  <si>
    <t xml:space="preserve">(70.7–82.8)</t>
  </si>
  <si>
    <t xml:space="preserve">(79.5–82.7)</t>
  </si>
  <si>
    <t xml:space="preserve">82.5</t>
  </si>
  <si>
    <t xml:space="preserve">(77.2–86.7)</t>
  </si>
  <si>
    <t xml:space="preserve">(90.9–94.2)</t>
  </si>
  <si>
    <t xml:space="preserve">93.8</t>
  </si>
  <si>
    <t xml:space="preserve">(89.2–96.6)</t>
  </si>
  <si>
    <t xml:space="preserve">(92.4–97.2)</t>
  </si>
  <si>
    <t xml:space="preserve">93.1</t>
  </si>
  <si>
    <t xml:space="preserve">(89.9–95.4)</t>
  </si>
  <si>
    <t xml:space="preserve">94.1</t>
  </si>
  <si>
    <t xml:space="preserve">(88.6–97.0)</t>
  </si>
  <si>
    <t xml:space="preserve">(10.2–17.4)</t>
  </si>
  <si>
    <t xml:space="preserve">(8.0–11.1)</t>
  </si>
  <si>
    <t xml:space="preserve">(5.8–10.4)</t>
  </si>
  <si>
    <t xml:space="preserve">4.9</t>
  </si>
  <si>
    <t xml:space="preserve">(3.8–6.3)</t>
  </si>
  <si>
    <t xml:space="preserve">(1.7–6.4)</t>
  </si>
  <si>
    <t xml:space="preserve">(2.0–4.1)</t>
  </si>
  <si>
    <t xml:space="preserve">#3.5</t>
  </si>
  <si>
    <t xml:space="preserve">(1.8–6.8)</t>
  </si>
  <si>
    <t xml:space="preserve">(2.2–6.8)</t>
  </si>
  <si>
    <t xml:space="preserve">(6.6–13.0)</t>
  </si>
  <si>
    <t xml:space="preserve">(8.0–11.0)</t>
  </si>
  <si>
    <t xml:space="preserve">(7.1–13.2)</t>
  </si>
  <si>
    <t xml:space="preserve">(1.8–3.3)</t>
  </si>
  <si>
    <t xml:space="preserve">#2.8</t>
  </si>
  <si>
    <t xml:space="preserve">(1.6–5.1)</t>
  </si>
  <si>
    <t xml:space="preserve">#1.8</t>
  </si>
  <si>
    <t xml:space="preserve">(0.8–3.9)</t>
  </si>
  <si>
    <t xml:space="preserve">(1.1–3.2)</t>
  </si>
  <si>
    <t xml:space="preserve">(0.7–1.8)</t>
  </si>
  <si>
    <t xml:space="preserve">(0.8–5.1)</t>
  </si>
  <si>
    <t xml:space="preserve">73.3</t>
  </si>
  <si>
    <t xml:space="preserve">(68.6–77.5)</t>
  </si>
  <si>
    <t xml:space="preserve">75.9</t>
  </si>
  <si>
    <t xml:space="preserve">(72.6–78.9)</t>
  </si>
  <si>
    <t xml:space="preserve">(73.7–85.3)</t>
  </si>
  <si>
    <t xml:space="preserve">(78.1–88.5)</t>
  </si>
  <si>
    <t xml:space="preserve">(86.1–91.4)</t>
  </si>
  <si>
    <t xml:space="preserve">90.3</t>
  </si>
  <si>
    <t xml:space="preserve">(87.5–92.4)</t>
  </si>
  <si>
    <t xml:space="preserve">(79.5–87.7)</t>
  </si>
  <si>
    <t xml:space="preserve">(82.8–93.7)</t>
  </si>
  <si>
    <t xml:space="preserve">90.6</t>
  </si>
  <si>
    <t xml:space="preserve">(87.3–93.1)</t>
  </si>
  <si>
    <t xml:space="preserve">(11.0–16.5)</t>
  </si>
  <si>
    <t xml:space="preserve">(10.8–16.0)</t>
  </si>
  <si>
    <t xml:space="preserve">10.7</t>
  </si>
  <si>
    <t xml:space="preserve">(8.3–13.7)</t>
  </si>
  <si>
    <t xml:space="preserve">(6.3–13.6)</t>
  </si>
  <si>
    <t xml:space="preserve">(3.9–9.0)</t>
  </si>
  <si>
    <t xml:space="preserve">(3.0–7.2)</t>
  </si>
  <si>
    <t xml:space="preserve">(6.4–13.9)</t>
  </si>
  <si>
    <t xml:space="preserve">#6.7</t>
  </si>
  <si>
    <t xml:space="preserve">(4.0–11.1)</t>
  </si>
  <si>
    <t xml:space="preserve">(3.3–8.3)</t>
  </si>
  <si>
    <t xml:space="preserve">(10.5–16.5)</t>
  </si>
  <si>
    <t xml:space="preserve">(8.4–14.0)</t>
  </si>
  <si>
    <t xml:space="preserve">(5.6–14.7)</t>
  </si>
  <si>
    <t xml:space="preserve">#6.8</t>
  </si>
  <si>
    <t xml:space="preserve">(4.0–11.3)</t>
  </si>
  <si>
    <t xml:space="preserve">(3.3–7.6)</t>
  </si>
  <si>
    <t xml:space="preserve">(3.3–7.5)</t>
  </si>
  <si>
    <t xml:space="preserve">(4.5–9.3)</t>
  </si>
  <si>
    <t xml:space="preserve">(1.9–7.6)</t>
  </si>
  <si>
    <t xml:space="preserve">(3.0–5.8)</t>
  </si>
  <si>
    <t xml:space="preserve">Measure 21121 - Bought cigarettes not in full packet: current smokers</t>
  </si>
  <si>
    <t xml:space="preserve">(63.7–82.5)</t>
  </si>
  <si>
    <t xml:space="preserve">63.2</t>
  </si>
  <si>
    <t xml:space="preserve">(51.0–73.9)</t>
  </si>
  <si>
    <t xml:space="preserve">(36.1–64.9)</t>
  </si>
  <si>
    <t xml:space="preserve">(44.8–69.6)</t>
  </si>
  <si>
    <t xml:space="preserve">66.5</t>
  </si>
  <si>
    <t xml:space="preserve">(45.2–82.7)</t>
  </si>
  <si>
    <t xml:space="preserve">76.6</t>
  </si>
  <si>
    <t xml:space="preserve">(57.1–88.9)</t>
  </si>
  <si>
    <t xml:space="preserve">(64.9–96.4)</t>
  </si>
  <si>
    <t xml:space="preserve">(17.5–36.3)</t>
  </si>
  <si>
    <t xml:space="preserve">(26.1–49.0)</t>
  </si>
  <si>
    <t xml:space="preserve">(35.1–63.9)</t>
  </si>
  <si>
    <t xml:space="preserve">42.3</t>
  </si>
  <si>
    <t xml:space="preserve">(30.4–55.2)</t>
  </si>
  <si>
    <t xml:space="preserve">#33.5</t>
  </si>
  <si>
    <t xml:space="preserve">(17.3–54.8)</t>
  </si>
  <si>
    <t xml:space="preserve">#23.4</t>
  </si>
  <si>
    <t xml:space="preserve">(11.1–42.9)</t>
  </si>
  <si>
    <t xml:space="preserve">(72.8–88.4)</t>
  </si>
  <si>
    <t xml:space="preserve">65.0</t>
  </si>
  <si>
    <t xml:space="preserve">(57.0–72.2)</t>
  </si>
  <si>
    <t xml:space="preserve">67.7</t>
  </si>
  <si>
    <t xml:space="preserve">(50.7–81.1)</t>
  </si>
  <si>
    <t xml:space="preserve">66.8</t>
  </si>
  <si>
    <t xml:space="preserve">(46.3–82.5)</t>
  </si>
  <si>
    <t xml:space="preserve">77.8</t>
  </si>
  <si>
    <t xml:space="preserve">(49.3–92.7)</t>
  </si>
  <si>
    <t xml:space="preserve">72.1</t>
  </si>
  <si>
    <t xml:space="preserve">(38.4–91.5)</t>
  </si>
  <si>
    <t xml:space="preserve">84.1</t>
  </si>
  <si>
    <t xml:space="preserve">(67.0–93.2)</t>
  </si>
  <si>
    <t xml:space="preserve">(49.0–80.4)</t>
  </si>
  <si>
    <t xml:space="preserve">(76.9–96.2)</t>
  </si>
  <si>
    <t xml:space="preserve">(11.6–27.2)</t>
  </si>
  <si>
    <t xml:space="preserve">(27.8–43.0)</t>
  </si>
  <si>
    <t xml:space="preserve">32.3</t>
  </si>
  <si>
    <t xml:space="preserve">(18.9–49.3)</t>
  </si>
  <si>
    <t xml:space="preserve">#33.2</t>
  </si>
  <si>
    <t xml:space="preserve">(17.5–53.7)</t>
  </si>
  <si>
    <t xml:space="preserve">78.7</t>
  </si>
  <si>
    <t xml:space="preserve">(71.1–84.8)</t>
  </si>
  <si>
    <t xml:space="preserve">(55.7–71.8)</t>
  </si>
  <si>
    <t xml:space="preserve">59.6</t>
  </si>
  <si>
    <t xml:space="preserve">(46.5–71.4)</t>
  </si>
  <si>
    <t xml:space="preserve">(47.8–75.6)</t>
  </si>
  <si>
    <t xml:space="preserve">72.3</t>
  </si>
  <si>
    <t xml:space="preserve">(50.3–87.1)</t>
  </si>
  <si>
    <t xml:space="preserve">74.4</t>
  </si>
  <si>
    <t xml:space="preserve">(49.7–89.5)</t>
  </si>
  <si>
    <t xml:space="preserve">86.2</t>
  </si>
  <si>
    <t xml:space="preserve">(69.8–94.4)</t>
  </si>
  <si>
    <t xml:space="preserve">59.3</t>
  </si>
  <si>
    <t xml:space="preserve">(39.7–76.4)</t>
  </si>
  <si>
    <t xml:space="preserve">(67.3–94.5)</t>
  </si>
  <si>
    <t xml:space="preserve">(15.2–28.9)</t>
  </si>
  <si>
    <t xml:space="preserve">(28.2–44.3)</t>
  </si>
  <si>
    <t xml:space="preserve">(28.6–53.5)</t>
  </si>
  <si>
    <t xml:space="preserve">(24.4–52.2)</t>
  </si>
  <si>
    <t xml:space="preserve">#27.7</t>
  </si>
  <si>
    <t xml:space="preserve">(12.9–49.7)</t>
  </si>
  <si>
    <t xml:space="preserve">#25.6</t>
  </si>
  <si>
    <t xml:space="preserve">(10.5–50.3)</t>
  </si>
  <si>
    <t xml:space="preserve">#13.8</t>
  </si>
  <si>
    <t xml:space="preserve">(5.6–30.2)</t>
  </si>
  <si>
    <t xml:space="preserve">40.7</t>
  </si>
  <si>
    <t xml:space="preserve">(23.6–60.3)</t>
  </si>
  <si>
    <t xml:space="preserve">70.4</t>
  </si>
  <si>
    <t xml:space="preserve">(58.9–79.8)</t>
  </si>
  <si>
    <t xml:space="preserve">54.5</t>
  </si>
  <si>
    <t xml:space="preserve">(45.5–63.3)</t>
  </si>
  <si>
    <t xml:space="preserve">(39.6–61.9)</t>
  </si>
  <si>
    <t xml:space="preserve">50.2</t>
  </si>
  <si>
    <t xml:space="preserve">(29.8–70.7)</t>
  </si>
  <si>
    <t xml:space="preserve">(32.8–75.1)</t>
  </si>
  <si>
    <t xml:space="preserve">#53.3</t>
  </si>
  <si>
    <t xml:space="preserve">(23.3–81.1)</t>
  </si>
  <si>
    <t xml:space="preserve">(54.3–85.1)</t>
  </si>
  <si>
    <t xml:space="preserve">(20.2–41.1)</t>
  </si>
  <si>
    <t xml:space="preserve">45.5</t>
  </si>
  <si>
    <t xml:space="preserve">(36.7–54.5)</t>
  </si>
  <si>
    <t xml:space="preserve">(38.1–60.4)</t>
  </si>
  <si>
    <t xml:space="preserve">49.8</t>
  </si>
  <si>
    <t xml:space="preserve">(29.3–70.2)</t>
  </si>
  <si>
    <t xml:space="preserve">#45.2</t>
  </si>
  <si>
    <t xml:space="preserve">(24.9–67.2)</t>
  </si>
  <si>
    <t xml:space="preserve">#46.7</t>
  </si>
  <si>
    <t xml:space="preserve">(18.9–76.7)</t>
  </si>
  <si>
    <t xml:space="preserve">(14.9–45.7)</t>
  </si>
  <si>
    <t xml:space="preserve">(85.3–93.5)</t>
  </si>
  <si>
    <t xml:space="preserve">(70.0–81.2)</t>
  </si>
  <si>
    <t xml:space="preserve">74.0</t>
  </si>
  <si>
    <t xml:space="preserve">(54.4–87.1)</t>
  </si>
  <si>
    <t xml:space="preserve">73.0</t>
  </si>
  <si>
    <t xml:space="preserve">(54.8–85.7)</t>
  </si>
  <si>
    <t xml:space="preserve">94.5</t>
  </si>
  <si>
    <t xml:space="preserve">(82.9–98.4)</t>
  </si>
  <si>
    <t xml:space="preserve">(74.6–93.6)</t>
  </si>
  <si>
    <t xml:space="preserve">(79.0–97.9)</t>
  </si>
  <si>
    <t xml:space="preserve">(45.6–85.5)</t>
  </si>
  <si>
    <t xml:space="preserve">(81.2–97.6)</t>
  </si>
  <si>
    <t xml:space="preserve">(6.5–14.7)</t>
  </si>
  <si>
    <t xml:space="preserve">23.9</t>
  </si>
  <si>
    <t xml:space="preserve">(18.8–30.0)</t>
  </si>
  <si>
    <t xml:space="preserve">#26.0</t>
  </si>
  <si>
    <t xml:space="preserve">(12.9–45.6)</t>
  </si>
  <si>
    <t xml:space="preserve">#27.0</t>
  </si>
  <si>
    <t xml:space="preserve">(14.3–45.2)</t>
  </si>
  <si>
    <t xml:space="preserve">Measure 21122 - Number of times used cigars</t>
  </si>
  <si>
    <t xml:space="preserve">None</t>
  </si>
  <si>
    <t xml:space="preserve">58.3</t>
  </si>
  <si>
    <t xml:space="preserve">(46.0–69.6)</t>
  </si>
  <si>
    <t xml:space="preserve">61.3</t>
  </si>
  <si>
    <t xml:space="preserve">(43.3–76.7)</t>
  </si>
  <si>
    <t xml:space="preserve">42.8</t>
  </si>
  <si>
    <t xml:space="preserve">(35.7–50.2)</t>
  </si>
  <si>
    <t xml:space="preserve">Once or twice</t>
  </si>
  <si>
    <t xml:space="preserve">(12.8–34.3)</t>
  </si>
  <si>
    <t xml:space="preserve">#15.8</t>
  </si>
  <si>
    <t xml:space="preserve">(8.3–28.2)</t>
  </si>
  <si>
    <t xml:space="preserve">(24.4–51.0)</t>
  </si>
  <si>
    <t xml:space="preserve">Three or more</t>
  </si>
  <si>
    <t xml:space="preserve">(13.3–28.9)</t>
  </si>
  <si>
    <t xml:space="preserve">#22.9</t>
  </si>
  <si>
    <t xml:space="preserve">(12.9–37.2)</t>
  </si>
  <si>
    <t xml:space="preserve">#20.5</t>
  </si>
  <si>
    <t xml:space="preserve">(11.1–35.0)</t>
  </si>
  <si>
    <t xml:space="preserve">82.9</t>
  </si>
  <si>
    <t xml:space="preserve">(76.2–88.0)</t>
  </si>
  <si>
    <t xml:space="preserve">(54.7–76.6)</t>
  </si>
  <si>
    <t xml:space="preserve">51.3</t>
  </si>
  <si>
    <t xml:space="preserve">(43.6–58.9)</t>
  </si>
  <si>
    <t xml:space="preserve">(5.7–15.1)</t>
  </si>
  <si>
    <t xml:space="preserve">(11.1–24.5)</t>
  </si>
  <si>
    <t xml:space="preserve">25.9</t>
  </si>
  <si>
    <t xml:space="preserve">(17.6–36.4)</t>
  </si>
  <si>
    <t xml:space="preserve">(5.3–11.0)</t>
  </si>
  <si>
    <t xml:space="preserve">(11.0–24.4)</t>
  </si>
  <si>
    <t xml:space="preserve">(15.6–32.0)</t>
  </si>
  <si>
    <t xml:space="preserve">71.2</t>
  </si>
  <si>
    <t xml:space="preserve">(62.6–78.5)</t>
  </si>
  <si>
    <t xml:space="preserve">(53.9–73.3)</t>
  </si>
  <si>
    <t xml:space="preserve">48.0</t>
  </si>
  <si>
    <t xml:space="preserve">(43.7–52.4)</t>
  </si>
  <si>
    <t xml:space="preserve">(10.2–22.2)</t>
  </si>
  <si>
    <t xml:space="preserve">(11.6–22.5)</t>
  </si>
  <si>
    <t xml:space="preserve">(20.8–39.7)</t>
  </si>
  <si>
    <t xml:space="preserve">(9.1–19.7)</t>
  </si>
  <si>
    <t xml:space="preserve">(13.7–27.0)</t>
  </si>
  <si>
    <t xml:space="preserve">(14.6–33.2)</t>
  </si>
  <si>
    <t xml:space="preserve">78.6</t>
  </si>
  <si>
    <t xml:space="preserve">(72.0–84.0)</t>
  </si>
  <si>
    <t xml:space="preserve">64.4</t>
  </si>
  <si>
    <t xml:space="preserve">(46.6–79.0)</t>
  </si>
  <si>
    <t xml:space="preserve">51.5</t>
  </si>
  <si>
    <t xml:space="preserve">(43.6–59.3)</t>
  </si>
  <si>
    <t xml:space="preserve">16.1</t>
  </si>
  <si>
    <t xml:space="preserve">(11.9–21.5)</t>
  </si>
  <si>
    <t xml:space="preserve">#11.7</t>
  </si>
  <si>
    <t xml:space="preserve">(4.8–25.9)</t>
  </si>
  <si>
    <t xml:space="preserve">(14.5–35.4)</t>
  </si>
  <si>
    <t xml:space="preserve">#5.3</t>
  </si>
  <si>
    <t xml:space="preserve">(3.1–8.8)</t>
  </si>
  <si>
    <t xml:space="preserve">(16.0–34.0)</t>
  </si>
  <si>
    <t xml:space="preserve">#25.1</t>
  </si>
  <si>
    <t xml:space="preserve">(14.0–41.0)</t>
  </si>
  <si>
    <t xml:space="preserve">65.5</t>
  </si>
  <si>
    <t xml:space="preserve">(53.3–76.0)</t>
  </si>
  <si>
    <t xml:space="preserve">64.0</t>
  </si>
  <si>
    <t xml:space="preserve">(52.0–74.6)</t>
  </si>
  <si>
    <t xml:space="preserve">(40.2–49.5)</t>
  </si>
  <si>
    <t xml:space="preserve">#14.6</t>
  </si>
  <si>
    <t xml:space="preserve">(8.0–25.1)</t>
  </si>
  <si>
    <t xml:space="preserve">(14.3–24.2)</t>
  </si>
  <si>
    <t xml:space="preserve">(26.3–44.9)</t>
  </si>
  <si>
    <t xml:space="preserve">(10.5–26.9)</t>
  </si>
  <si>
    <t xml:space="preserve">20.2</t>
  </si>
  <si>
    <t xml:space="preserve">(12.5–31.0)</t>
  </si>
  <si>
    <t xml:space="preserve">Measure 21123 - Self described smoking status</t>
  </si>
  <si>
    <t xml:space="preserve">Heavy smoker</t>
  </si>
  <si>
    <t xml:space="preserve">(4.6–6.8)</t>
  </si>
  <si>
    <t xml:space="preserve">(3.5–6.3)</t>
  </si>
  <si>
    <t xml:space="preserve">(3.2–8.0)</t>
  </si>
  <si>
    <t xml:space="preserve">(0.8–3.3)</t>
  </si>
  <si>
    <t xml:space="preserve">(1.4–5.0)</t>
  </si>
  <si>
    <t xml:space="preserve">#1.5</t>
  </si>
  <si>
    <t xml:space="preserve">(0.6–3.4)</t>
  </si>
  <si>
    <t xml:space="preserve">Light smoker</t>
  </si>
  <si>
    <t xml:space="preserve">(4.8–9.0)</t>
  </si>
  <si>
    <t xml:space="preserve">(2.9–8.2)</t>
  </si>
  <si>
    <t xml:space="preserve">(2.1–4.3)</t>
  </si>
  <si>
    <t xml:space="preserve">#1.3</t>
  </si>
  <si>
    <t xml:space="preserve">(0.6–2.5)</t>
  </si>
  <si>
    <t xml:space="preserve">Occasional smoker</t>
  </si>
  <si>
    <t xml:space="preserve">(5.4–7.9)</t>
  </si>
  <si>
    <t xml:space="preserve">(7.6–11.5)</t>
  </si>
  <si>
    <t xml:space="preserve">(4.3–8.1)</t>
  </si>
  <si>
    <t xml:space="preserve">(2.6–6.2)</t>
  </si>
  <si>
    <t xml:space="preserve">#2.4</t>
  </si>
  <si>
    <t xml:space="preserve">(1.4–4.1)</t>
  </si>
  <si>
    <t xml:space="preserve">(3.9–6.3)</t>
  </si>
  <si>
    <t xml:space="preserve">(1.4–3.9)</t>
  </si>
  <si>
    <t xml:space="preserve">Ex-smoker</t>
  </si>
  <si>
    <t xml:space="preserve">(4.9–7.1)</t>
  </si>
  <si>
    <t xml:space="preserve">(3.8–8.2)</t>
  </si>
  <si>
    <t xml:space="preserve">(2.0–4.3)</t>
  </si>
  <si>
    <t xml:space="preserve">(1.4–3.4)</t>
  </si>
  <si>
    <t xml:space="preserve">(1.7–4.6)</t>
  </si>
  <si>
    <t xml:space="preserve">(0.7–3.6)</t>
  </si>
  <si>
    <t xml:space="preserve">(72.6–79.1)</t>
  </si>
  <si>
    <t xml:space="preserve">74.9</t>
  </si>
  <si>
    <t xml:space="preserve">(71.7–78.0)</t>
  </si>
  <si>
    <t xml:space="preserve">78.5</t>
  </si>
  <si>
    <t xml:space="preserve">(72.6–83.4)</t>
  </si>
  <si>
    <t xml:space="preserve">88.4</t>
  </si>
  <si>
    <t xml:space="preserve">(86.1–90.3)</t>
  </si>
  <si>
    <t xml:space="preserve">(87.6–91.9)</t>
  </si>
  <si>
    <t xml:space="preserve">(87.7–93.1)</t>
  </si>
  <si>
    <t xml:space="preserve">91.2</t>
  </si>
  <si>
    <t xml:space="preserve">(86.7–94.3)</t>
  </si>
  <si>
    <t xml:space="preserve">95.2</t>
  </si>
  <si>
    <t xml:space="preserve">(90.3–97.7)</t>
  </si>
  <si>
    <t xml:space="preserve">95.5</t>
  </si>
  <si>
    <t xml:space="preserve">(93.9–96.7)</t>
  </si>
  <si>
    <t xml:space="preserve">(5.1–9.6)</t>
  </si>
  <si>
    <t xml:space="preserve">(1.0–4.5)</t>
  </si>
  <si>
    <t xml:space="preserve">(0.5–2.4)</t>
  </si>
  <si>
    <t xml:space="preserve">(6.7–10.6)</t>
  </si>
  <si>
    <t xml:space="preserve">(5.5–8.8)</t>
  </si>
  <si>
    <t xml:space="preserve">(4.0–8.9)</t>
  </si>
  <si>
    <t xml:space="preserve">(2.6–6.3)</t>
  </si>
  <si>
    <t xml:space="preserve">(0.7–3.7)</t>
  </si>
  <si>
    <t xml:space="preserve">(0.9–3.4)</t>
  </si>
  <si>
    <t xml:space="preserve">(10.1–16.5)</t>
  </si>
  <si>
    <t xml:space="preserve">(9.1–13.7)</t>
  </si>
  <si>
    <t xml:space="preserve">(7.0–13.3)</t>
  </si>
  <si>
    <t xml:space="preserve">(3.1–7.4)</t>
  </si>
  <si>
    <t xml:space="preserve">(2.3–6.9)</t>
  </si>
  <si>
    <t xml:space="preserve">(2.0–5.5)</t>
  </si>
  <si>
    <t xml:space="preserve">(2.5–7.3)</t>
  </si>
  <si>
    <t xml:space="preserve">(1.7–6.1)</t>
  </si>
  <si>
    <t xml:space="preserve">(2.5–10.6)</t>
  </si>
  <si>
    <t xml:space="preserve">(3.8–8.6)</t>
  </si>
  <si>
    <t xml:space="preserve">7.6</t>
  </si>
  <si>
    <t xml:space="preserve">(2.9–5.7)</t>
  </si>
  <si>
    <t xml:space="preserve">3.2</t>
  </si>
  <si>
    <t xml:space="preserve">(2.2–4.6)</t>
  </si>
  <si>
    <t xml:space="preserve">(2.1–4.7)</t>
  </si>
  <si>
    <t xml:space="preserve">(1.2–3.5)</t>
  </si>
  <si>
    <t xml:space="preserve">(0.5–3.1)</t>
  </si>
  <si>
    <t xml:space="preserve">(58.2–72.7)</t>
  </si>
  <si>
    <t xml:space="preserve">(64.7–71.8)</t>
  </si>
  <si>
    <t xml:space="preserve">77.1</t>
  </si>
  <si>
    <t xml:space="preserve">(71.0–82.2)</t>
  </si>
  <si>
    <t xml:space="preserve">85.3</t>
  </si>
  <si>
    <t xml:space="preserve">(79.2–89.8)</t>
  </si>
  <si>
    <t xml:space="preserve">(83.2–93.1)</t>
  </si>
  <si>
    <t xml:space="preserve">(87.7–94.2)</t>
  </si>
  <si>
    <t xml:space="preserve">90.9</t>
  </si>
  <si>
    <t xml:space="preserve">(86.1–94.2)</t>
  </si>
  <si>
    <t xml:space="preserve">93.6</t>
  </si>
  <si>
    <t xml:space="preserve">(89.5–96.2)</t>
  </si>
  <si>
    <t xml:space="preserve">91.0</t>
  </si>
  <si>
    <t xml:space="preserve">(83.3–95.4)</t>
  </si>
  <si>
    <t xml:space="preserve">(5.0–7.8)</t>
  </si>
  <si>
    <t xml:space="preserve">(4.0–7.0)</t>
  </si>
  <si>
    <t xml:space="preserve">(2.8–6.0)</t>
  </si>
  <si>
    <t xml:space="preserve">(1.3–4.3)</t>
  </si>
  <si>
    <t xml:space="preserve">(0.4–2.0)</t>
  </si>
  <si>
    <t xml:space="preserve">(6.0–9.4)</t>
  </si>
  <si>
    <t xml:space="preserve">(4.8–7.6)</t>
  </si>
  <si>
    <t xml:space="preserve">(3.9–7.5)</t>
  </si>
  <si>
    <t xml:space="preserve">(2.5–5.0)</t>
  </si>
  <si>
    <t xml:space="preserve">(1.2–3.7)</t>
  </si>
  <si>
    <t xml:space="preserve">(0.7–3.0)</t>
  </si>
  <si>
    <t xml:space="preserve">(0.9–3.5)</t>
  </si>
  <si>
    <t xml:space="preserve">(0.6–2.0)</t>
  </si>
  <si>
    <t xml:space="preserve">(7.7–12.2)</t>
  </si>
  <si>
    <t xml:space="preserve">(8.8–11.9)</t>
  </si>
  <si>
    <t xml:space="preserve">(6.3–9.6)</t>
  </si>
  <si>
    <t xml:space="preserve">(3.2–6.0)</t>
  </si>
  <si>
    <t xml:space="preserve">(2.9–5.4)</t>
  </si>
  <si>
    <t xml:space="preserve">(2.0–4.2)</t>
  </si>
  <si>
    <t xml:space="preserve">4.6</t>
  </si>
  <si>
    <t xml:space="preserve">(3.4–6.2)</t>
  </si>
  <si>
    <t xml:space="preserve">(2.7–6.1)</t>
  </si>
  <si>
    <t xml:space="preserve">(4.2–7.3)</t>
  </si>
  <si>
    <t xml:space="preserve">(5.6–8.0)</t>
  </si>
  <si>
    <t xml:space="preserve">(3.6–6.6)</t>
  </si>
  <si>
    <t xml:space="preserve">2.7</t>
  </si>
  <si>
    <t xml:space="preserve">(1.9–3.8)</t>
  </si>
  <si>
    <t xml:space="preserve">(2.3–3.8)</t>
  </si>
  <si>
    <t xml:space="preserve">(1.0–3.1)</t>
  </si>
  <si>
    <t xml:space="preserve">0.9</t>
  </si>
  <si>
    <t xml:space="preserve">(0.5–1.4)</t>
  </si>
  <si>
    <t xml:space="preserve">(0.6–2.2)</t>
  </si>
  <si>
    <t xml:space="preserve">(65.7–75.7)</t>
  </si>
  <si>
    <t xml:space="preserve">71.7</t>
  </si>
  <si>
    <t xml:space="preserve">(69.0–74.2)</t>
  </si>
  <si>
    <t xml:space="preserve">(73.5–81.6)</t>
  </si>
  <si>
    <t xml:space="preserve">86.9</t>
  </si>
  <si>
    <t xml:space="preserve">(83.3–89.7)</t>
  </si>
  <si>
    <t xml:space="preserve">(85.9–92.3)</t>
  </si>
  <si>
    <t xml:space="preserve">(88.6–93.1)</t>
  </si>
  <si>
    <t xml:space="preserve">(87.3–93.8)</t>
  </si>
  <si>
    <t xml:space="preserve">(90.8–96.7)</t>
  </si>
  <si>
    <t xml:space="preserve">(88.8–95.7)</t>
  </si>
  <si>
    <t xml:space="preserve">(3.7–7.0)</t>
  </si>
  <si>
    <t xml:space="preserve">(2.1–9.1)</t>
  </si>
  <si>
    <t xml:space="preserve">(1.0–5.6)</t>
  </si>
  <si>
    <t xml:space="preserve">2.6</t>
  </si>
  <si>
    <t xml:space="preserve">(1.8–3.7)</t>
  </si>
  <si>
    <t xml:space="preserve">#5.6</t>
  </si>
  <si>
    <t xml:space="preserve">(2.9–10.8)</t>
  </si>
  <si>
    <t xml:space="preserve">(4.5–7.7)</t>
  </si>
  <si>
    <t xml:space="preserve">(6.2–11.5)</t>
  </si>
  <si>
    <t xml:space="preserve">(4.0–7.9)</t>
  </si>
  <si>
    <t xml:space="preserve">3.7</t>
  </si>
  <si>
    <t xml:space="preserve">(2.3–5.8)</t>
  </si>
  <si>
    <t xml:space="preserve">(1.9–5.1)</t>
  </si>
  <si>
    <t xml:space="preserve">(1.4–5.3)</t>
  </si>
  <si>
    <t xml:space="preserve">(3.6–7.2)</t>
  </si>
  <si>
    <t xml:space="preserve">(5.2–8.3)</t>
  </si>
  <si>
    <t xml:space="preserve">(4.1–9.2)</t>
  </si>
  <si>
    <t xml:space="preserve">(1.6–4.4)</t>
  </si>
  <si>
    <t xml:space="preserve">(1.2–3.4)</t>
  </si>
  <si>
    <t xml:space="preserve">(1.4–5.7)</t>
  </si>
  <si>
    <t xml:space="preserve">(75.0–81.9)</t>
  </si>
  <si>
    <t xml:space="preserve">78.2</t>
  </si>
  <si>
    <t xml:space="preserve">(75.0–81.2)</t>
  </si>
  <si>
    <t xml:space="preserve">78.1</t>
  </si>
  <si>
    <t xml:space="preserve">(72.8–82.7)</t>
  </si>
  <si>
    <t xml:space="preserve">(88.4–92.5)</t>
  </si>
  <si>
    <t xml:space="preserve">(91.1–95.5)</t>
  </si>
  <si>
    <t xml:space="preserve">(90.0–97.6)</t>
  </si>
  <si>
    <t xml:space="preserve">(90.1–99.2)</t>
  </si>
  <si>
    <t xml:space="preserve">(94.0–97.8)</t>
  </si>
  <si>
    <t xml:space="preserve">(3.3–9.3)</t>
  </si>
  <si>
    <t xml:space="preserve">(1.6–4.1)</t>
  </si>
  <si>
    <t xml:space="preserve">(4.4–9.6)</t>
  </si>
  <si>
    <t xml:space="preserve">(3.8–7.0)</t>
  </si>
  <si>
    <t xml:space="preserve">(2.6–8.7)</t>
  </si>
  <si>
    <t xml:space="preserve">(0.6–2.6)</t>
  </si>
  <si>
    <t xml:space="preserve">(8.7–17.6)</t>
  </si>
  <si>
    <t xml:space="preserve">(9.1–14.5)</t>
  </si>
  <si>
    <t xml:space="preserve">(5.1–10.0)</t>
  </si>
  <si>
    <t xml:space="preserve">(2.6–8.0)</t>
  </si>
  <si>
    <t xml:space="preserve">(1.1–4.6)</t>
  </si>
  <si>
    <t xml:space="preserve">(4.7–10.7)</t>
  </si>
  <si>
    <t xml:space="preserve">(3.5–6.4)</t>
  </si>
  <si>
    <t xml:space="preserve">(1.6–4.3)</t>
  </si>
  <si>
    <t xml:space="preserve">(1.8–4.6)</t>
  </si>
  <si>
    <t xml:space="preserve">(1.9–5.3)</t>
  </si>
  <si>
    <t xml:space="preserve">(0.9–4.2)</t>
  </si>
  <si>
    <t xml:space="preserve">68.8</t>
  </si>
  <si>
    <t xml:space="preserve">(56.9–78.6)</t>
  </si>
  <si>
    <t xml:space="preserve">72.5</t>
  </si>
  <si>
    <t xml:space="preserve">(69.8–75.0)</t>
  </si>
  <si>
    <t xml:space="preserve">80.7</t>
  </si>
  <si>
    <t xml:space="preserve">(74.4–85.7)</t>
  </si>
  <si>
    <t xml:space="preserve">(84.7–93.0)</t>
  </si>
  <si>
    <t xml:space="preserve">(83.8–95.6)</t>
  </si>
  <si>
    <t xml:space="preserve">(90.3–96.1)</t>
  </si>
  <si>
    <t xml:space="preserve">(90.0–96.7)</t>
  </si>
  <si>
    <t xml:space="preserve">96.5</t>
  </si>
  <si>
    <t xml:space="preserve">(94.7–97.7)</t>
  </si>
  <si>
    <t xml:space="preserve">(84.7–96.8)</t>
  </si>
  <si>
    <t xml:space="preserve">(3.9–7.2)</t>
  </si>
  <si>
    <t xml:space="preserve">(2.7–5.4)</t>
  </si>
  <si>
    <t xml:space="preserve">(2.0–6.2)</t>
  </si>
  <si>
    <t xml:space="preserve">1.2</t>
  </si>
  <si>
    <t xml:space="preserve">(0.8–2.0)</t>
  </si>
  <si>
    <t xml:space="preserve">(1.1–4.9)</t>
  </si>
  <si>
    <t xml:space="preserve">(4.3–8.0)</t>
  </si>
  <si>
    <t xml:space="preserve">(3.3–4.6)</t>
  </si>
  <si>
    <t xml:space="preserve">(3.4–7.8)</t>
  </si>
  <si>
    <t xml:space="preserve">(1.1–3.0)</t>
  </si>
  <si>
    <t xml:space="preserve">(0.3–1.7)</t>
  </si>
  <si>
    <t xml:space="preserve">(6.5–12.7)</t>
  </si>
  <si>
    <t xml:space="preserve">10.0</t>
  </si>
  <si>
    <t xml:space="preserve">(8.2–12.2)</t>
  </si>
  <si>
    <t xml:space="preserve">(5.2–7.8)</t>
  </si>
  <si>
    <t xml:space="preserve">(3.0–5.7)</t>
  </si>
  <si>
    <t xml:space="preserve">(0.8–2.7)</t>
  </si>
  <si>
    <t xml:space="preserve">(1.5–4.0)</t>
  </si>
  <si>
    <t xml:space="preserve">(1.7–5.5)</t>
  </si>
  <si>
    <t xml:space="preserve">(4.2–8.1)</t>
  </si>
  <si>
    <t xml:space="preserve">6.9</t>
  </si>
  <si>
    <t xml:space="preserve">(5.3–8.8)</t>
  </si>
  <si>
    <t xml:space="preserve">5.5</t>
  </si>
  <si>
    <t xml:space="preserve">(4.1–7.4)</t>
  </si>
  <si>
    <t xml:space="preserve">(1.8–4.0)</t>
  </si>
  <si>
    <t xml:space="preserve">(1.6–3.6)</t>
  </si>
  <si>
    <t xml:space="preserve">(2.2–4.2)</t>
  </si>
  <si>
    <t xml:space="preserve">73.8</t>
  </si>
  <si>
    <t xml:space="preserve">(66.8–79.9)</t>
  </si>
  <si>
    <t xml:space="preserve">75.4</t>
  </si>
  <si>
    <t xml:space="preserve">(73.4–77.3)</t>
  </si>
  <si>
    <t xml:space="preserve">(75.3–82.9)</t>
  </si>
  <si>
    <t xml:space="preserve">(87.6–92.3)</t>
  </si>
  <si>
    <t xml:space="preserve">(86.9–94.5)</t>
  </si>
  <si>
    <t xml:space="preserve">(91.5–95.4)</t>
  </si>
  <si>
    <t xml:space="preserve">(90.8–96.9)</t>
  </si>
  <si>
    <t xml:space="preserve">(94.1–98.3)</t>
  </si>
  <si>
    <t xml:space="preserve">(89.7–97.1)</t>
  </si>
  <si>
    <t xml:space="preserve">(4.7–9.9)</t>
  </si>
  <si>
    <t xml:space="preserve">(3.5–11.7)</t>
  </si>
  <si>
    <t xml:space="preserve">(6.4–14.9)</t>
  </si>
  <si>
    <t xml:space="preserve">(6.4–16.9)</t>
  </si>
  <si>
    <t xml:space="preserve">(1.8–6.2)</t>
  </si>
  <si>
    <t xml:space="preserve">(5.7–11.2)</t>
  </si>
  <si>
    <t xml:space="preserve">(10.0–12.6)</t>
  </si>
  <si>
    <t xml:space="preserve">(4.0–10.6)</t>
  </si>
  <si>
    <t xml:space="preserve">(3.7–8.3)</t>
  </si>
  <si>
    <t xml:space="preserve">#4.7</t>
  </si>
  <si>
    <t xml:space="preserve">(2.5–8.7)</t>
  </si>
  <si>
    <t xml:space="preserve">(6.7–12.9)</t>
  </si>
  <si>
    <t xml:space="preserve">(3.6–9.3)</t>
  </si>
  <si>
    <t xml:space="preserve">(3.4–5.8)</t>
  </si>
  <si>
    <t xml:space="preserve">(2.5–7.8)</t>
  </si>
  <si>
    <t xml:space="preserve">(63.4–74.9)</t>
  </si>
  <si>
    <t xml:space="preserve">67.8</t>
  </si>
  <si>
    <t xml:space="preserve">(62.1–73.0)</t>
  </si>
  <si>
    <t xml:space="preserve">79.2</t>
  </si>
  <si>
    <t xml:space="preserve">(68.1–87.2)</t>
  </si>
  <si>
    <t xml:space="preserve">(74.9–87.7)</t>
  </si>
  <si>
    <t xml:space="preserve">(82.8–89.4)</t>
  </si>
  <si>
    <t xml:space="preserve">84.8</t>
  </si>
  <si>
    <t xml:space="preserve">(79.8–88.8)</t>
  </si>
  <si>
    <t xml:space="preserve">83.4</t>
  </si>
  <si>
    <t xml:space="preserve">(78.2–87.5)</t>
  </si>
  <si>
    <t xml:space="preserve">(79.8–96.3)</t>
  </si>
  <si>
    <t xml:space="preserve">(92.2–95.0)</t>
  </si>
  <si>
    <t xml:space="preserve">(7.4–13.5)</t>
  </si>
  <si>
    <t xml:space="preserve">11.1</t>
  </si>
  <si>
    <t xml:space="preserve">(7.5–16.2)</t>
  </si>
  <si>
    <t xml:space="preserve">(2.0–9.2)</t>
  </si>
  <si>
    <t xml:space="preserve">(10.9–14.2)</t>
  </si>
  <si>
    <t xml:space="preserve">(9.0–13.5)</t>
  </si>
  <si>
    <t xml:space="preserve">(5.7–12.7)</t>
  </si>
  <si>
    <t xml:space="preserve">(4.6–13.8)</t>
  </si>
  <si>
    <t xml:space="preserve">(1.5–6.4)</t>
  </si>
  <si>
    <t xml:space="preserve">14.0</t>
  </si>
  <si>
    <t xml:space="preserve">(10.3–18.7)</t>
  </si>
  <si>
    <t xml:space="preserve">(7.4–14.5)</t>
  </si>
  <si>
    <t xml:space="preserve">(10.4–21.2)</t>
  </si>
  <si>
    <t xml:space="preserve">(2.3–10.9)</t>
  </si>
  <si>
    <t xml:space="preserve">(5.9–10.5)</t>
  </si>
  <si>
    <t xml:space="preserve">(4.2–10.3)</t>
  </si>
  <si>
    <t xml:space="preserve">(6.9–10.8)</t>
  </si>
  <si>
    <t xml:space="preserve">#7.5</t>
  </si>
  <si>
    <t xml:space="preserve">(4.5–12.3)</t>
  </si>
  <si>
    <t xml:space="preserve">#7.0</t>
  </si>
  <si>
    <t xml:space="preserve">(3.6–13.4)</t>
  </si>
  <si>
    <t xml:space="preserve">(2.9–5.8)</t>
  </si>
  <si>
    <t xml:space="preserve">(5.6–12.4)</t>
  </si>
  <si>
    <t xml:space="preserve">(2.2–6.4)</t>
  </si>
  <si>
    <t xml:space="preserve">(2.2–4.5)</t>
  </si>
  <si>
    <t xml:space="preserve">(55.9–62.9)</t>
  </si>
  <si>
    <t xml:space="preserve">59.0</t>
  </si>
  <si>
    <t xml:space="preserve">(51.4–66.2)</t>
  </si>
  <si>
    <t xml:space="preserve">(61.0–76.9)</t>
  </si>
  <si>
    <t xml:space="preserve">77.0</t>
  </si>
  <si>
    <t xml:space="preserve">(65.9–85.2)</t>
  </si>
  <si>
    <t xml:space="preserve">(79.1–88.0)</t>
  </si>
  <si>
    <t xml:space="preserve">(81.4–90.6)</t>
  </si>
  <si>
    <t xml:space="preserve">(79.2–88.5)</t>
  </si>
  <si>
    <t xml:space="preserve">(80.9–92.2)</t>
  </si>
  <si>
    <t xml:space="preserve">(76.2–93.4)</t>
  </si>
  <si>
    <t xml:space="preserve">(6.4–11.3)</t>
  </si>
  <si>
    <t xml:space="preserve">(3.1–9.2)</t>
  </si>
  <si>
    <t xml:space="preserve">#4.1</t>
  </si>
  <si>
    <t xml:space="preserve">(2.3–7.2)</t>
  </si>
  <si>
    <t xml:space="preserve">(1.5–4.4)</t>
  </si>
  <si>
    <t xml:space="preserve">(0.7–4.6)</t>
  </si>
  <si>
    <t xml:space="preserve">(9.1–13.6)</t>
  </si>
  <si>
    <t xml:space="preserve">(8.4–13.7)</t>
  </si>
  <si>
    <t xml:space="preserve">(4.0–8.7)</t>
  </si>
  <si>
    <t xml:space="preserve">(4.9–11.0)</t>
  </si>
  <si>
    <t xml:space="preserve">(2.2–7.1)</t>
  </si>
  <si>
    <t xml:space="preserve">(1.4–5.9)</t>
  </si>
  <si>
    <t xml:space="preserve">(0.8–4.0)</t>
  </si>
  <si>
    <t xml:space="preserve">(8.9–13.8)</t>
  </si>
  <si>
    <t xml:space="preserve">(9.0–13.0)</t>
  </si>
  <si>
    <t xml:space="preserve">(7.9–14.3)</t>
  </si>
  <si>
    <t xml:space="preserve">(2.8–8.9)</t>
  </si>
  <si>
    <t xml:space="preserve">(5.3–8.6)</t>
  </si>
  <si>
    <t xml:space="preserve">(7.1–11.4)</t>
  </si>
  <si>
    <t xml:space="preserve">#5.8</t>
  </si>
  <si>
    <t xml:space="preserve">(3.4–9.6)</t>
  </si>
  <si>
    <t xml:space="preserve">(4.2–8.8)</t>
  </si>
  <si>
    <t xml:space="preserve">(3.4–7.1)</t>
  </si>
  <si>
    <t xml:space="preserve">(5.1–7.9)</t>
  </si>
  <si>
    <t xml:space="preserve">(2.0–8.5)</t>
  </si>
  <si>
    <t xml:space="preserve">3.3</t>
  </si>
  <si>
    <t xml:space="preserve">(2.0–5.3)</t>
  </si>
  <si>
    <t xml:space="preserve">(1.8–4.7)</t>
  </si>
  <si>
    <t xml:space="preserve">64.3</t>
  </si>
  <si>
    <t xml:space="preserve">(60.1–68.2)</t>
  </si>
  <si>
    <t xml:space="preserve">63.5</t>
  </si>
  <si>
    <t xml:space="preserve">(58.6–68.1)</t>
  </si>
  <si>
    <t xml:space="preserve">(65.8–81.5)</t>
  </si>
  <si>
    <t xml:space="preserve">79.3</t>
  </si>
  <si>
    <t xml:space="preserve">(71.8–85.2)</t>
  </si>
  <si>
    <t xml:space="preserve">(81.9–88.0)</t>
  </si>
  <si>
    <t xml:space="preserve">85.7</t>
  </si>
  <si>
    <t xml:space="preserve">(81.5–89.1)</t>
  </si>
  <si>
    <t xml:space="preserve">83.9</t>
  </si>
  <si>
    <t xml:space="preserve">(80.9–86.5)</t>
  </si>
  <si>
    <t xml:space="preserve">(81.7–94.1)</t>
  </si>
  <si>
    <t xml:space="preserve">(84.2–93.6)</t>
  </si>
  <si>
    <t xml:space="preserve">Measure 21127 - Number of times used roll your own tobacco: ever smokers</t>
  </si>
  <si>
    <t xml:space="preserve">(43.4–70.8)</t>
  </si>
  <si>
    <t xml:space="preserve">64.6</t>
  </si>
  <si>
    <t xml:space="preserve">(48.7–77.7)</t>
  </si>
  <si>
    <t xml:space="preserve">51.1</t>
  </si>
  <si>
    <t xml:space="preserve">(38.0–64.1)</t>
  </si>
  <si>
    <t xml:space="preserve">#10.9</t>
  </si>
  <si>
    <t xml:space="preserve">(5.6–20.1)</t>
  </si>
  <si>
    <t xml:space="preserve">19.4</t>
  </si>
  <si>
    <t xml:space="preserve">(12.7–28.6)</t>
  </si>
  <si>
    <t xml:space="preserve">(16.6–36.2)</t>
  </si>
  <si>
    <t xml:space="preserve">31.5</t>
  </si>
  <si>
    <t xml:space="preserve">(19.7–46.3)</t>
  </si>
  <si>
    <t xml:space="preserve">#16.0</t>
  </si>
  <si>
    <t xml:space="preserve">(9.2–26.4)</t>
  </si>
  <si>
    <t xml:space="preserve">23.7</t>
  </si>
  <si>
    <t xml:space="preserve">(14.1–37.0)</t>
  </si>
  <si>
    <t xml:space="preserve">(39.2–56.3)</t>
  </si>
  <si>
    <t xml:space="preserve">(37.6–63.6)</t>
  </si>
  <si>
    <t xml:space="preserve">(35.5–56.1)</t>
  </si>
  <si>
    <t xml:space="preserve">(15.8–32.6)</t>
  </si>
  <si>
    <t xml:space="preserve">(14.1–30.9)</t>
  </si>
  <si>
    <t xml:space="preserve">(13.7–24.9)</t>
  </si>
  <si>
    <t xml:space="preserve">29.2</t>
  </si>
  <si>
    <t xml:space="preserve">(21.5–38.2)</t>
  </si>
  <si>
    <t xml:space="preserve">#28.0</t>
  </si>
  <si>
    <t xml:space="preserve">(15.9–44.5)</t>
  </si>
  <si>
    <t xml:space="preserve">(28.3–44.0)</t>
  </si>
  <si>
    <t xml:space="preserve">52.3</t>
  </si>
  <si>
    <t xml:space="preserve">(44.3–60.3)</t>
  </si>
  <si>
    <t xml:space="preserve">(44.1–68.7)</t>
  </si>
  <si>
    <t xml:space="preserve">(42.5–52.8)</t>
  </si>
  <si>
    <t xml:space="preserve">17.4</t>
  </si>
  <si>
    <t xml:space="preserve">(11.8–25.0)</t>
  </si>
  <si>
    <t xml:space="preserve">(16.0–25.8)</t>
  </si>
  <si>
    <t xml:space="preserve">21.4</t>
  </si>
  <si>
    <t xml:space="preserve">(17.5–25.9)</t>
  </si>
  <si>
    <t xml:space="preserve">30.3</t>
  </si>
  <si>
    <t xml:space="preserve">(23.8–37.6)</t>
  </si>
  <si>
    <t xml:space="preserve">(13.7–35.2)</t>
  </si>
  <si>
    <t xml:space="preserve">(24.7–38.0)</t>
  </si>
  <si>
    <t xml:space="preserve">57.5</t>
  </si>
  <si>
    <t xml:space="preserve">(49.4–65.2)</t>
  </si>
  <si>
    <t xml:space="preserve">(50.5–76.1)</t>
  </si>
  <si>
    <t xml:space="preserve">48.6</t>
  </si>
  <si>
    <t xml:space="preserve">(37.7–59.6)</t>
  </si>
  <si>
    <t xml:space="preserve">(10.1–26.6)</t>
  </si>
  <si>
    <t xml:space="preserve">(12.4–25.9)</t>
  </si>
  <si>
    <t xml:space="preserve">(12.2–29.7)</t>
  </si>
  <si>
    <t xml:space="preserve">(17.1–36.8)</t>
  </si>
  <si>
    <t xml:space="preserve">17.5</t>
  </si>
  <si>
    <t xml:space="preserve">(10.5–27.7)</t>
  </si>
  <si>
    <t xml:space="preserve">31.9</t>
  </si>
  <si>
    <t xml:space="preserve">(23.7–41.3)</t>
  </si>
  <si>
    <t xml:space="preserve">48.5</t>
  </si>
  <si>
    <t xml:space="preserve">(36.9–60.2)</t>
  </si>
  <si>
    <t xml:space="preserve">53.2</t>
  </si>
  <si>
    <t xml:space="preserve">(39.3–66.6)</t>
  </si>
  <si>
    <t xml:space="preserve">46.7</t>
  </si>
  <si>
    <t xml:space="preserve">(38.6–55.1)</t>
  </si>
  <si>
    <t xml:space="preserve">#17.9</t>
  </si>
  <si>
    <t xml:space="preserve">(9.9–30.2)</t>
  </si>
  <si>
    <t xml:space="preserve">(16.4–27.9)</t>
  </si>
  <si>
    <t xml:space="preserve">23.2</t>
  </si>
  <si>
    <t xml:space="preserve">(16.0–32.3)</t>
  </si>
  <si>
    <t xml:space="preserve">(26.3–41.9)</t>
  </si>
  <si>
    <t xml:space="preserve">#25.2</t>
  </si>
  <si>
    <t xml:space="preserve">(14.1–41.0)</t>
  </si>
  <si>
    <t xml:space="preserve">(22.7–38.7)</t>
  </si>
  <si>
    <t xml:space="preserve">Measure 21128 - Ever used hookah</t>
  </si>
  <si>
    <t xml:space="preserve">Never smoked hookah</t>
  </si>
  <si>
    <t xml:space="preserve">(85.3–94.4)</t>
  </si>
  <si>
    <t xml:space="preserve">94.9</t>
  </si>
  <si>
    <t xml:space="preserve">(90.2–97.4)</t>
  </si>
  <si>
    <t xml:space="preserve">97.3</t>
  </si>
  <si>
    <t xml:space="preserve">(95.5–98.4)</t>
  </si>
  <si>
    <t xml:space="preserve">Have smoked hookah</t>
  </si>
  <si>
    <t xml:space="preserve">(2.6–9.8)</t>
  </si>
  <si>
    <t xml:space="preserve">(1.6–4.5)</t>
  </si>
  <si>
    <t xml:space="preserve">(89.6–96.4)</t>
  </si>
  <si>
    <t xml:space="preserve">(91.1–97.5)</t>
  </si>
  <si>
    <t xml:space="preserve">(90.8–98.3)</t>
  </si>
  <si>
    <t xml:space="preserve">#6.2</t>
  </si>
  <si>
    <t xml:space="preserve">(3.6–10.4)</t>
  </si>
  <si>
    <t xml:space="preserve">(2.5–8.9)</t>
  </si>
  <si>
    <t xml:space="preserve">(1.7–9.2)</t>
  </si>
  <si>
    <t xml:space="preserve">(88.3–95.0)</t>
  </si>
  <si>
    <t xml:space="preserve">(91.5–97.1)</t>
  </si>
  <si>
    <t xml:space="preserve">(94.6–98.0)</t>
  </si>
  <si>
    <t xml:space="preserve">(5.0–11.7)</t>
  </si>
  <si>
    <t xml:space="preserve">(2.9–8.5)</t>
  </si>
  <si>
    <t xml:space="preserve">(2.0–5.4)</t>
  </si>
  <si>
    <t xml:space="preserve">95.7</t>
  </si>
  <si>
    <t xml:space="preserve">(92.6–97.5)</t>
  </si>
  <si>
    <t xml:space="preserve">97.9</t>
  </si>
  <si>
    <t xml:space="preserve">(96.5–98.8)</t>
  </si>
  <si>
    <t xml:space="preserve">(94.5–99.1)</t>
  </si>
  <si>
    <t xml:space="preserve">(2.5–7.4)</t>
  </si>
  <si>
    <t xml:space="preserve">(0.9–5.5)</t>
  </si>
  <si>
    <t xml:space="preserve">85.5</t>
  </si>
  <si>
    <t xml:space="preserve">(80.0–89.7)</t>
  </si>
  <si>
    <t xml:space="preserve">(83.4–93.0)</t>
  </si>
  <si>
    <t xml:space="preserve">(91.9–96.0)</t>
  </si>
  <si>
    <t xml:space="preserve">(10.3–20.0)</t>
  </si>
  <si>
    <t xml:space="preserve">(7.0–16.6)</t>
  </si>
  <si>
    <t xml:space="preserve">(4.0–8.1)</t>
  </si>
  <si>
    <t xml:space="preserve">Measure 21160 - Smoked in the past year</t>
  </si>
  <si>
    <t xml:space="preserve">34.0</t>
  </si>
  <si>
    <t xml:space="preserve">(29.7–38.6)</t>
  </si>
  <si>
    <t xml:space="preserve">36.1</t>
  </si>
  <si>
    <t xml:space="preserve">(32.0–40.3)</t>
  </si>
  <si>
    <t xml:space="preserve">30.0</t>
  </si>
  <si>
    <t xml:space="preserve">(24.8–35.9)</t>
  </si>
  <si>
    <t xml:space="preserve">(13.7–21.1)</t>
  </si>
  <si>
    <t xml:space="preserve">(12.8–21.5)</t>
  </si>
  <si>
    <t xml:space="preserve">(9.6–17.4)</t>
  </si>
  <si>
    <t xml:space="preserve">(8.7–17.4)</t>
  </si>
  <si>
    <t xml:space="preserve">(5.5–14.0)</t>
  </si>
  <si>
    <t xml:space="preserve">(5.4–8.2)</t>
  </si>
  <si>
    <t xml:space="preserve">66.0</t>
  </si>
  <si>
    <t xml:space="preserve">(61.4–70.3)</t>
  </si>
  <si>
    <t xml:space="preserve">63.9</t>
  </si>
  <si>
    <t xml:space="preserve">(59.7–68.0)</t>
  </si>
  <si>
    <t xml:space="preserve">70.0</t>
  </si>
  <si>
    <t xml:space="preserve">(64.1–75.2)</t>
  </si>
  <si>
    <t xml:space="preserve">(78.9–86.3)</t>
  </si>
  <si>
    <t xml:space="preserve">(78.5–87.2)</t>
  </si>
  <si>
    <t xml:space="preserve">(82.6–90.4)</t>
  </si>
  <si>
    <t xml:space="preserve">(82.6–91.3)</t>
  </si>
  <si>
    <t xml:space="preserve">(86.0–94.5)</t>
  </si>
  <si>
    <t xml:space="preserve">(91.8–94.6)</t>
  </si>
  <si>
    <t xml:space="preserve">43.5</t>
  </si>
  <si>
    <t xml:space="preserve">(37.1–50.2)</t>
  </si>
  <si>
    <t xml:space="preserve">42.2</t>
  </si>
  <si>
    <t xml:space="preserve">(37.8–46.8)</t>
  </si>
  <si>
    <t xml:space="preserve">(27.6–40.5)</t>
  </si>
  <si>
    <t xml:space="preserve">(16.8–26.8)</t>
  </si>
  <si>
    <t xml:space="preserve">(15.0–24.4)</t>
  </si>
  <si>
    <t xml:space="preserve">(10.5–25.0)</t>
  </si>
  <si>
    <t xml:space="preserve">(7.2–18.4)</t>
  </si>
  <si>
    <t xml:space="preserve">#9.8</t>
  </si>
  <si>
    <t xml:space="preserve">(5.1–18.0)</t>
  </si>
  <si>
    <t xml:space="preserve">56.5</t>
  </si>
  <si>
    <t xml:space="preserve">(49.8–62.9)</t>
  </si>
  <si>
    <t xml:space="preserve">57.8</t>
  </si>
  <si>
    <t xml:space="preserve">(53.2–62.2)</t>
  </si>
  <si>
    <t xml:space="preserve">66.3</t>
  </si>
  <si>
    <t xml:space="preserve">(59.5–72.4)</t>
  </si>
  <si>
    <t xml:space="preserve">(73.2–83.2)</t>
  </si>
  <si>
    <t xml:space="preserve">(75.6–85.0)</t>
  </si>
  <si>
    <t xml:space="preserve">86.1</t>
  </si>
  <si>
    <t xml:space="preserve">(81.3–89.7)</t>
  </si>
  <si>
    <t xml:space="preserve">83.5</t>
  </si>
  <si>
    <t xml:space="preserve">(75.0–89.5)</t>
  </si>
  <si>
    <t xml:space="preserve">(81.6–92.8)</t>
  </si>
  <si>
    <t xml:space="preserve">(82.0–94.9)</t>
  </si>
  <si>
    <t xml:space="preserve">38.7</t>
  </si>
  <si>
    <t xml:space="preserve">(33.8–43.9)</t>
  </si>
  <si>
    <t xml:space="preserve">39.1</t>
  </si>
  <si>
    <t xml:space="preserve">(35.6–42.7)</t>
  </si>
  <si>
    <t xml:space="preserve">31.8</t>
  </si>
  <si>
    <t xml:space="preserve">(27.4–36.7)</t>
  </si>
  <si>
    <t xml:space="preserve">(16.2–22.6)</t>
  </si>
  <si>
    <t xml:space="preserve">(14.4–22.2)</t>
  </si>
  <si>
    <t xml:space="preserve">(10.4–17.2)</t>
  </si>
  <si>
    <t xml:space="preserve">(10.3–19.9)</t>
  </si>
  <si>
    <t xml:space="preserve">(6.8–15.2)</t>
  </si>
  <si>
    <t xml:space="preserve">(5.5–12.5)</t>
  </si>
  <si>
    <t xml:space="preserve">(56.1–66.2)</t>
  </si>
  <si>
    <t xml:space="preserve">60.9</t>
  </si>
  <si>
    <t xml:space="preserve">(57.3–64.4)</t>
  </si>
  <si>
    <t xml:space="preserve">68.2</t>
  </si>
  <si>
    <t xml:space="preserve">(63.3–72.6)</t>
  </si>
  <si>
    <t xml:space="preserve">80.8</t>
  </si>
  <si>
    <t xml:space="preserve">(77.4–83.8)</t>
  </si>
  <si>
    <t xml:space="preserve">(77.8–85.6)</t>
  </si>
  <si>
    <t xml:space="preserve">(82.8–89.6)</t>
  </si>
  <si>
    <t xml:space="preserve">(80.1–89.7)</t>
  </si>
  <si>
    <t xml:space="preserve">89.8</t>
  </si>
  <si>
    <t xml:space="preserve">(84.8–93.2)</t>
  </si>
  <si>
    <t xml:space="preserve">91.7</t>
  </si>
  <si>
    <t xml:space="preserve">(87.5–94.5)</t>
  </si>
  <si>
    <t xml:space="preserve">(28.3–40.6)</t>
  </si>
  <si>
    <t xml:space="preserve">34.8</t>
  </si>
  <si>
    <t xml:space="preserve">(32.0–37.7)</t>
  </si>
  <si>
    <t xml:space="preserve">(23.2–32.4)</t>
  </si>
  <si>
    <t xml:space="preserve">(12.8–17.3)</t>
  </si>
  <si>
    <t xml:space="preserve">(11.2–18.1)</t>
  </si>
  <si>
    <t xml:space="preserve">(5.7–13.6)</t>
  </si>
  <si>
    <t xml:space="preserve">(2.9–8.6)</t>
  </si>
  <si>
    <t xml:space="preserve">(2.9–11.0)</t>
  </si>
  <si>
    <t xml:space="preserve">(59.4–71.7)</t>
  </si>
  <si>
    <t xml:space="preserve">65.2</t>
  </si>
  <si>
    <t xml:space="preserve">(62.3–68.0)</t>
  </si>
  <si>
    <t xml:space="preserve">(67.6–76.8)</t>
  </si>
  <si>
    <t xml:space="preserve">85.1</t>
  </si>
  <si>
    <t xml:space="preserve">(82.7–87.2)</t>
  </si>
  <si>
    <t xml:space="preserve">(81.9–88.8)</t>
  </si>
  <si>
    <t xml:space="preserve">(88.8–93.4)</t>
  </si>
  <si>
    <t xml:space="preserve">(86.4–94.3)</t>
  </si>
  <si>
    <t xml:space="preserve">(91.4–97.1)</t>
  </si>
  <si>
    <t xml:space="preserve">(89.0–97.1)</t>
  </si>
  <si>
    <t xml:space="preserve">49.1</t>
  </si>
  <si>
    <t xml:space="preserve">(45.4–53.0)</t>
  </si>
  <si>
    <t xml:space="preserve">(44.0–53.3)</t>
  </si>
  <si>
    <t xml:space="preserve">40.9</t>
  </si>
  <si>
    <t xml:space="preserve">(32.6–49.8)</t>
  </si>
  <si>
    <t xml:space="preserve">28.9</t>
  </si>
  <si>
    <t xml:space="preserve">(23.1–35.6)</t>
  </si>
  <si>
    <t xml:space="preserve">26.1</t>
  </si>
  <si>
    <t xml:space="preserve">(21.0–32.0)</t>
  </si>
  <si>
    <t xml:space="preserve">(18.2–29.6)</t>
  </si>
  <si>
    <t xml:space="preserve">(21.9–30.0)</t>
  </si>
  <si>
    <t xml:space="preserve">(15.2–28.3)</t>
  </si>
  <si>
    <t xml:space="preserve">(10.8–17.7)</t>
  </si>
  <si>
    <t xml:space="preserve">50.9</t>
  </si>
  <si>
    <t xml:space="preserve">(47.0–54.6)</t>
  </si>
  <si>
    <t xml:space="preserve">(46.7–56.0)</t>
  </si>
  <si>
    <t xml:space="preserve">59.1</t>
  </si>
  <si>
    <t xml:space="preserve">(50.2–67.4)</t>
  </si>
  <si>
    <t xml:space="preserve">(64.4–76.9)</t>
  </si>
  <si>
    <t xml:space="preserve">73.9</t>
  </si>
  <si>
    <t xml:space="preserve">(68.0–79.0)</t>
  </si>
  <si>
    <t xml:space="preserve">(70.4–81.8)</t>
  </si>
  <si>
    <t xml:space="preserve">74.3</t>
  </si>
  <si>
    <t xml:space="preserve">(70.0–78.1)</t>
  </si>
  <si>
    <t xml:space="preserve">(71.7–84.8)</t>
  </si>
  <si>
    <t xml:space="preserve">(82.3–89.2)</t>
  </si>
  <si>
    <t xml:space="preserve">Measure 21161 - Smoked in the past month</t>
  </si>
  <si>
    <t xml:space="preserve">(17.1–24.0)</t>
  </si>
  <si>
    <t xml:space="preserve">(18.0–24.7)</t>
  </si>
  <si>
    <t xml:space="preserve">(13.0–21.4)</t>
  </si>
  <si>
    <t xml:space="preserve">(6.6–11.0)</t>
  </si>
  <si>
    <t xml:space="preserve">(5.5–10.1)</t>
  </si>
  <si>
    <t xml:space="preserve">(5.0–10.7)</t>
  </si>
  <si>
    <t xml:space="preserve">(2.3–4.3)</t>
  </si>
  <si>
    <t xml:space="preserve">79.7</t>
  </si>
  <si>
    <t xml:space="preserve">(76.0–82.9)</t>
  </si>
  <si>
    <t xml:space="preserve">78.9</t>
  </si>
  <si>
    <t xml:space="preserve">(75.3–82.0)</t>
  </si>
  <si>
    <t xml:space="preserve">83.2</t>
  </si>
  <si>
    <t xml:space="preserve">(78.6–87.0)</t>
  </si>
  <si>
    <t xml:space="preserve">(86.0–91.6)</t>
  </si>
  <si>
    <t xml:space="preserve">(89.0–93.4)</t>
  </si>
  <si>
    <t xml:space="preserve">(89.9–94.5)</t>
  </si>
  <si>
    <t xml:space="preserve">(89.3–95.0)</t>
  </si>
  <si>
    <t xml:space="preserve">(95.7–97.7)</t>
  </si>
  <si>
    <t xml:space="preserve">(23.4–34.9)</t>
  </si>
  <si>
    <t xml:space="preserve">(22.1–31.0)</t>
  </si>
  <si>
    <t xml:space="preserve">18.4</t>
  </si>
  <si>
    <t xml:space="preserve">(13.7–24.2)</t>
  </si>
  <si>
    <t xml:space="preserve">(10.3–17.4)</t>
  </si>
  <si>
    <t xml:space="preserve">(7.6–14.6)</t>
  </si>
  <si>
    <t xml:space="preserve">(4.9–11.5)</t>
  </si>
  <si>
    <t xml:space="preserve">(4.8–11.9)</t>
  </si>
  <si>
    <t xml:space="preserve">(2.9–10.2)</t>
  </si>
  <si>
    <t xml:space="preserve">(2.0–11.0)</t>
  </si>
  <si>
    <t xml:space="preserve">(65.1–76.6)</t>
  </si>
  <si>
    <t xml:space="preserve">(69.0–77.9)</t>
  </si>
  <si>
    <t xml:space="preserve">81.6</t>
  </si>
  <si>
    <t xml:space="preserve">(75.8–86.3)</t>
  </si>
  <si>
    <t xml:space="preserve">(82.6–89.7)</t>
  </si>
  <si>
    <t xml:space="preserve">(85.4–92.4)</t>
  </si>
  <si>
    <t xml:space="preserve">(88.5–95.1)</t>
  </si>
  <si>
    <t xml:space="preserve">(88.1–95.2)</t>
  </si>
  <si>
    <t xml:space="preserve">(89.8–97.1)</t>
  </si>
  <si>
    <t xml:space="preserve">(89.0–98.0)</t>
  </si>
  <si>
    <t xml:space="preserve">(20.5–29.1)</t>
  </si>
  <si>
    <t xml:space="preserve">(20.6–27.1)</t>
  </si>
  <si>
    <t xml:space="preserve">(13.9–22.0)</t>
  </si>
  <si>
    <t xml:space="preserve">(9.6–15.2)</t>
  </si>
  <si>
    <t xml:space="preserve">(5.4–10.4)</t>
  </si>
  <si>
    <t xml:space="preserve">(5.3–10.5)</t>
  </si>
  <si>
    <t xml:space="preserve">(2.4–7.1)</t>
  </si>
  <si>
    <t xml:space="preserve">(70.9–79.5)</t>
  </si>
  <si>
    <t xml:space="preserve">76.3</t>
  </si>
  <si>
    <t xml:space="preserve">(72.9–79.4)</t>
  </si>
  <si>
    <t xml:space="preserve">82.4</t>
  </si>
  <si>
    <t xml:space="preserve">(78.0–86.1)</t>
  </si>
  <si>
    <t xml:space="preserve">(84.8–90.4)</t>
  </si>
  <si>
    <t xml:space="preserve">(89.6–94.6)</t>
  </si>
  <si>
    <t xml:space="preserve">(89.5–94.7)</t>
  </si>
  <si>
    <t xml:space="preserve">(92.9–97.6)</t>
  </si>
  <si>
    <t xml:space="preserve">(92.9–97.8)</t>
  </si>
  <si>
    <t xml:space="preserve">(15.9–26.2)</t>
  </si>
  <si>
    <t xml:space="preserve">(17.3–21.8)</t>
  </si>
  <si>
    <t xml:space="preserve">(11.6–19.2)</t>
  </si>
  <si>
    <t xml:space="preserve">(6.6–11.1)</t>
  </si>
  <si>
    <t xml:space="preserve">(5.3–11.1)</t>
  </si>
  <si>
    <t xml:space="preserve">(2.8–7.6)</t>
  </si>
  <si>
    <t xml:space="preserve">(2.9–7.0)</t>
  </si>
  <si>
    <t xml:space="preserve">(0.8–2.4)</t>
  </si>
  <si>
    <t xml:space="preserve">(73.8–84.1)</t>
  </si>
  <si>
    <t xml:space="preserve">(78.2–82.7)</t>
  </si>
  <si>
    <t xml:space="preserve">85.0</t>
  </si>
  <si>
    <t xml:space="preserve">(80.8–88.4)</t>
  </si>
  <si>
    <t xml:space="preserve">(88.9–93.4)</t>
  </si>
  <si>
    <t xml:space="preserve">(88.9–94.7)</t>
  </si>
  <si>
    <t xml:space="preserve">(93.0–97.1)</t>
  </si>
  <si>
    <t xml:space="preserve">(97.6–99.2)</t>
  </si>
  <si>
    <t xml:space="preserve">(92.9–99.0)</t>
  </si>
  <si>
    <t xml:space="preserve">33.6</t>
  </si>
  <si>
    <t xml:space="preserve">(30.0–37.4)</t>
  </si>
  <si>
    <t xml:space="preserve">(28.8–37.4)</t>
  </si>
  <si>
    <t xml:space="preserve">(15.7–32.5)</t>
  </si>
  <si>
    <t xml:space="preserve">(14.9–26.9)</t>
  </si>
  <si>
    <t xml:space="preserve">13.7</t>
  </si>
  <si>
    <t xml:space="preserve">(11.5–16.3)</t>
  </si>
  <si>
    <t xml:space="preserve">(10.8–16.9)</t>
  </si>
  <si>
    <t xml:space="preserve">(10.6–17.1)</t>
  </si>
  <si>
    <t xml:space="preserve">(7.1–13.8)</t>
  </si>
  <si>
    <t xml:space="preserve">(4.1–10.7)</t>
  </si>
  <si>
    <t xml:space="preserve">66.4</t>
  </si>
  <si>
    <t xml:space="preserve">(62.6–70.0)</t>
  </si>
  <si>
    <t xml:space="preserve">67.0</t>
  </si>
  <si>
    <t xml:space="preserve">(62.6–71.2)</t>
  </si>
  <si>
    <t xml:space="preserve">(67.5–84.3)</t>
  </si>
  <si>
    <t xml:space="preserve">(73.1–85.1)</t>
  </si>
  <si>
    <t xml:space="preserve">86.3</t>
  </si>
  <si>
    <t xml:space="preserve">(83.7–88.5)</t>
  </si>
  <si>
    <t xml:space="preserve">(83.1–89.2)</t>
  </si>
  <si>
    <t xml:space="preserve">(82.9–89.4)</t>
  </si>
  <si>
    <t xml:space="preserve">(86.2–92.9)</t>
  </si>
  <si>
    <t xml:space="preserve">(89.3–95.9)</t>
  </si>
  <si>
    <t xml:space="preserve">Measure 21162 - Committed smoker</t>
  </si>
  <si>
    <t xml:space="preserve">Not a committed smoker</t>
  </si>
  <si>
    <t xml:space="preserve">87.2</t>
  </si>
  <si>
    <t xml:space="preserve">(84.1–89.7)</t>
  </si>
  <si>
    <t xml:space="preserve">(83.2–89.3)</t>
  </si>
  <si>
    <t xml:space="preserve">(88.0–93.2)</t>
  </si>
  <si>
    <t xml:space="preserve">94.7</t>
  </si>
  <si>
    <t xml:space="preserve">(92.7–96.2)</t>
  </si>
  <si>
    <t xml:space="preserve">(92.9–96.8)</t>
  </si>
  <si>
    <t xml:space="preserve">96.2</t>
  </si>
  <si>
    <t xml:space="preserve">(93.1–97.9)</t>
  </si>
  <si>
    <t xml:space="preserve">(94.9–98.4)</t>
  </si>
  <si>
    <t xml:space="preserve">98.9</t>
  </si>
  <si>
    <t xml:space="preserve">(96.7–99.7)</t>
  </si>
  <si>
    <t xml:space="preserve">99.6</t>
  </si>
  <si>
    <t xml:space="preserve">(98.7–99.9)</t>
  </si>
  <si>
    <t xml:space="preserve">Committed smoker</t>
  </si>
  <si>
    <t xml:space="preserve">(10.3–15.9)</t>
  </si>
  <si>
    <t xml:space="preserve">(10.7–16.8)</t>
  </si>
  <si>
    <t xml:space="preserve">(6.8–12.0)</t>
  </si>
  <si>
    <t xml:space="preserve">(3.8–7.3)</t>
  </si>
  <si>
    <t xml:space="preserve">(3.2–7.1)</t>
  </si>
  <si>
    <t xml:space="preserve">(2.1–6.9)</t>
  </si>
  <si>
    <t xml:space="preserve">(77.9–86.2)</t>
  </si>
  <si>
    <t xml:space="preserve">(79.3–85.9)</t>
  </si>
  <si>
    <t xml:space="preserve">(85.3–92.5)</t>
  </si>
  <si>
    <t xml:space="preserve">(89.6–94.3)</t>
  </si>
  <si>
    <t xml:space="preserve">(92.3–97.9)</t>
  </si>
  <si>
    <t xml:space="preserve">(95.2–98.5)</t>
  </si>
  <si>
    <t xml:space="preserve">(93.9–98.8)</t>
  </si>
  <si>
    <t xml:space="preserve">(94.9–99.0)</t>
  </si>
  <si>
    <t xml:space="preserve">99.2</t>
  </si>
  <si>
    <t xml:space="preserve">(97.7–99.7)</t>
  </si>
  <si>
    <t xml:space="preserve">(13.8–22.1)</t>
  </si>
  <si>
    <t xml:space="preserve">(14.1–20.7)</t>
  </si>
  <si>
    <t xml:space="preserve">(5.7–10.4)</t>
  </si>
  <si>
    <t xml:space="preserve">(2.1–7.7)</t>
  </si>
  <si>
    <t xml:space="preserve">(1.5–4.8)</t>
  </si>
  <si>
    <t xml:space="preserve">(1.2–6.1)</t>
  </si>
  <si>
    <t xml:space="preserve">(1.0–5.1)</t>
  </si>
  <si>
    <t xml:space="preserve">(81.6–87.6)</t>
  </si>
  <si>
    <t xml:space="preserve">(82.0–87.1)</t>
  </si>
  <si>
    <t xml:space="preserve">(87.3–92.5)</t>
  </si>
  <si>
    <t xml:space="preserve">(91.4–95.2)</t>
  </si>
  <si>
    <t xml:space="preserve">(93.0–97.2)</t>
  </si>
  <si>
    <t xml:space="preserve">(94.6–98.1)</t>
  </si>
  <si>
    <t xml:space="preserve">97.2</t>
  </si>
  <si>
    <t xml:space="preserve">(95.1–98.4)</t>
  </si>
  <si>
    <t xml:space="preserve">(96.4–99.3)</t>
  </si>
  <si>
    <t xml:space="preserve">15.2</t>
  </si>
  <si>
    <t xml:space="preserve">(12.4–18.4)</t>
  </si>
  <si>
    <t xml:space="preserve">(12.9–18.0)</t>
  </si>
  <si>
    <t xml:space="preserve">(7.5–12.7)</t>
  </si>
  <si>
    <t xml:space="preserve">(4.8–8.6)</t>
  </si>
  <si>
    <t xml:space="preserve">(2.8–7.0)</t>
  </si>
  <si>
    <t xml:space="preserve">(1.9–5.4)</t>
  </si>
  <si>
    <t xml:space="preserve">(1.6–4.9)</t>
  </si>
  <si>
    <t xml:space="preserve">#0.6</t>
  </si>
  <si>
    <t xml:space="preserve">(0.3–1.4)</t>
  </si>
  <si>
    <t xml:space="preserve">(85.3–90.8)</t>
  </si>
  <si>
    <t xml:space="preserve">(86.6–90.3)</t>
  </si>
  <si>
    <t xml:space="preserve">91.8</t>
  </si>
  <si>
    <t xml:space="preserve">(88.7–94.0)</t>
  </si>
  <si>
    <t xml:space="preserve">(94.5–97.0)</t>
  </si>
  <si>
    <t xml:space="preserve">(92.5–98.0)</t>
  </si>
  <si>
    <t xml:space="preserve">(95.7–99.0)</t>
  </si>
  <si>
    <t xml:space="preserve">(97.9–99.6)</t>
  </si>
  <si>
    <t xml:space="preserve">(98.6–99.6)</t>
  </si>
  <si>
    <t xml:space="preserve">99.7</t>
  </si>
  <si>
    <t xml:space="preserve">(99.0–99.9)</t>
  </si>
  <si>
    <t xml:space="preserve">(9.2–14.7)</t>
  </si>
  <si>
    <t xml:space="preserve">(9.7–13.4)</t>
  </si>
  <si>
    <t xml:space="preserve">(3.0–5.5)</t>
  </si>
  <si>
    <t xml:space="preserve">(2.0–7.5)</t>
  </si>
  <si>
    <t xml:space="preserve">(1.0–4.3)</t>
  </si>
  <si>
    <t xml:space="preserve">(0.4–2.1)</t>
  </si>
  <si>
    <t xml:space="preserve">76.8</t>
  </si>
  <si>
    <t xml:space="preserve">(72.5–80.6)</t>
  </si>
  <si>
    <t xml:space="preserve">(72.7–79.1)</t>
  </si>
  <si>
    <t xml:space="preserve">(80.5–91.3)</t>
  </si>
  <si>
    <t xml:space="preserve">(82.6–91.8)</t>
  </si>
  <si>
    <t xml:space="preserve">(92.0–95.9)</t>
  </si>
  <si>
    <t xml:space="preserve">(90.5–96.7)</t>
  </si>
  <si>
    <t xml:space="preserve">(90.2–95.5)</t>
  </si>
  <si>
    <t xml:space="preserve">(91.4–98.6)</t>
  </si>
  <si>
    <t xml:space="preserve">(97.2–99.4)</t>
  </si>
  <si>
    <t xml:space="preserve">(19.4–27.5)</t>
  </si>
  <si>
    <t xml:space="preserve">(20.9–27.3)</t>
  </si>
  <si>
    <t xml:space="preserve">(8.7–19.5)</t>
  </si>
  <si>
    <t xml:space="preserve">(8.2–17.4)</t>
  </si>
  <si>
    <t xml:space="preserve">(4.1–8.0)</t>
  </si>
  <si>
    <t xml:space="preserve">#5.7</t>
  </si>
  <si>
    <t xml:space="preserve">(4.5–9.8)</t>
  </si>
  <si>
    <t xml:space="preserve">(1.4–8.6)</t>
  </si>
  <si>
    <t xml:space="preserve">Measure 21163 - Never smokers smoking susceptibility</t>
  </si>
  <si>
    <t xml:space="preserve">Not susceptible</t>
  </si>
  <si>
    <t xml:space="preserve">82.6</t>
  </si>
  <si>
    <t xml:space="preserve">(76.3–87.6)</t>
  </si>
  <si>
    <t xml:space="preserve">(78.4–86.5)</t>
  </si>
  <si>
    <t xml:space="preserve">(73.9–88.6)</t>
  </si>
  <si>
    <t xml:space="preserve">(83.6–90.0)</t>
  </si>
  <si>
    <t xml:space="preserve">(86.1–94.3)</t>
  </si>
  <si>
    <t xml:space="preserve">(86.7–93.9)</t>
  </si>
  <si>
    <t xml:space="preserve">(84.2–91.7)</t>
  </si>
  <si>
    <t xml:space="preserve">(81.2–89.6)</t>
  </si>
  <si>
    <t xml:space="preserve">Susceptible</t>
  </si>
  <si>
    <t xml:space="preserve">(12.4–23.7)</t>
  </si>
  <si>
    <t xml:space="preserve">(13.5–21.6)</t>
  </si>
  <si>
    <t xml:space="preserve">(11.4–26.1)</t>
  </si>
  <si>
    <t xml:space="preserve">(10.0–16.4)</t>
  </si>
  <si>
    <t xml:space="preserve">(5.7–13.9)</t>
  </si>
  <si>
    <t xml:space="preserve">(6.1–13.3)</t>
  </si>
  <si>
    <t xml:space="preserve">(8.3–15.8)</t>
  </si>
  <si>
    <t xml:space="preserve">(10.4–18.8)</t>
  </si>
  <si>
    <t xml:space="preserve">(7.7–14.1)</t>
  </si>
  <si>
    <t xml:space="preserve">(67.5–77.9)</t>
  </si>
  <si>
    <t xml:space="preserve">(71.4–78.0)</t>
  </si>
  <si>
    <t xml:space="preserve">(77.0–84.4)</t>
  </si>
  <si>
    <t xml:space="preserve">(79.1–87.1)</t>
  </si>
  <si>
    <t xml:space="preserve">(85.4–93.3)</t>
  </si>
  <si>
    <t xml:space="preserve">88.9</t>
  </si>
  <si>
    <t xml:space="preserve">(87.1–90.5)</t>
  </si>
  <si>
    <t xml:space="preserve">(82.3–91.0)</t>
  </si>
  <si>
    <t xml:space="preserve">(86.4–91.3)</t>
  </si>
  <si>
    <t xml:space="preserve">(77.3–83.7)</t>
  </si>
  <si>
    <t xml:space="preserve">27.0</t>
  </si>
  <si>
    <t xml:space="preserve">(22.1–32.5)</t>
  </si>
  <si>
    <t xml:space="preserve">25.1</t>
  </si>
  <si>
    <t xml:space="preserve">(22.0–28.6)</t>
  </si>
  <si>
    <t xml:space="preserve">(15.6–23.0)</t>
  </si>
  <si>
    <t xml:space="preserve">(12.9–20.9)</t>
  </si>
  <si>
    <t xml:space="preserve">(6.7–14.6)</t>
  </si>
  <si>
    <t xml:space="preserve">(9.5–12.9)</t>
  </si>
  <si>
    <t xml:space="preserve">(9.0–17.7)</t>
  </si>
  <si>
    <t xml:space="preserve">(8.7–13.6)</t>
  </si>
  <si>
    <t xml:space="preserve">(16.3–22.7)</t>
  </si>
  <si>
    <t xml:space="preserve">78.0</t>
  </si>
  <si>
    <t xml:space="preserve">(73.8–81.6)</t>
  </si>
  <si>
    <t xml:space="preserve">(75.7–82.0)</t>
  </si>
  <si>
    <t xml:space="preserve">(76.6–86.0)</t>
  </si>
  <si>
    <t xml:space="preserve">(82.6–87.7)</t>
  </si>
  <si>
    <t xml:space="preserve">(88.0–92.6)</t>
  </si>
  <si>
    <t xml:space="preserve">(87.9–91.7)</t>
  </si>
  <si>
    <t xml:space="preserve">(84.1–90.9)</t>
  </si>
  <si>
    <t xml:space="preserve">(81.3–87.7)</t>
  </si>
  <si>
    <t xml:space="preserve">22.0</t>
  </si>
  <si>
    <t xml:space="preserve">(18.4–26.2)</t>
  </si>
  <si>
    <t xml:space="preserve">(18.0–24.3)</t>
  </si>
  <si>
    <t xml:space="preserve">18.3</t>
  </si>
  <si>
    <t xml:space="preserve">(14.0–23.4)</t>
  </si>
  <si>
    <t xml:space="preserve">(12.3–17.4)</t>
  </si>
  <si>
    <t xml:space="preserve">(7.4–12.0)</t>
  </si>
  <si>
    <t xml:space="preserve">(8.3–12.1)</t>
  </si>
  <si>
    <t xml:space="preserve">(9.1–15.9)</t>
  </si>
  <si>
    <t xml:space="preserve">(12.3–18.7)</t>
  </si>
  <si>
    <t xml:space="preserve">76.5</t>
  </si>
  <si>
    <t xml:space="preserve">(72.3–80.3)</t>
  </si>
  <si>
    <t xml:space="preserve">(72.6–79.9)</t>
  </si>
  <si>
    <t xml:space="preserve">79.1</t>
  </si>
  <si>
    <t xml:space="preserve">(74.0–83.4)</t>
  </si>
  <si>
    <t xml:space="preserve">(82.1–88.2)</t>
  </si>
  <si>
    <t xml:space="preserve">(87.6–92.9)</t>
  </si>
  <si>
    <t xml:space="preserve">(87.9–91.8)</t>
  </si>
  <si>
    <t xml:space="preserve">(84.4–92.9)</t>
  </si>
  <si>
    <t xml:space="preserve">(84.2–91.0)</t>
  </si>
  <si>
    <t xml:space="preserve">(79.8–88.4)</t>
  </si>
  <si>
    <t xml:space="preserve">(19.7–27.7)</t>
  </si>
  <si>
    <t xml:space="preserve">(20.1–27.4)</t>
  </si>
  <si>
    <t xml:space="preserve">(16.6–26.0)</t>
  </si>
  <si>
    <t xml:space="preserve">(11.8–17.9)</t>
  </si>
  <si>
    <t xml:space="preserve">(7.1–12.4)</t>
  </si>
  <si>
    <t xml:space="preserve">(8.2–12.1)</t>
  </si>
  <si>
    <t xml:space="preserve">(7.1–15.6)</t>
  </si>
  <si>
    <t xml:space="preserve">(9.0–15.8)</t>
  </si>
  <si>
    <t xml:space="preserve">(11.6–20.2)</t>
  </si>
  <si>
    <t xml:space="preserve">(77.1–88.3)</t>
  </si>
  <si>
    <t xml:space="preserve">(82.4–91.3)</t>
  </si>
  <si>
    <t xml:space="preserve">(82.8–94.9)</t>
  </si>
  <si>
    <t xml:space="preserve">(77.8–90.4)</t>
  </si>
  <si>
    <t xml:space="preserve">(87.2–92.6)</t>
  </si>
  <si>
    <t xml:space="preserve">(84.9–93.0)</t>
  </si>
  <si>
    <t xml:space="preserve">(79.9–87.4)</t>
  </si>
  <si>
    <t xml:space="preserve">(81.2–88.5)</t>
  </si>
  <si>
    <t xml:space="preserve">(11.7–22.9)</t>
  </si>
  <si>
    <t xml:space="preserve">#9.5</t>
  </si>
  <si>
    <t xml:space="preserve">(5.1–17.2)</t>
  </si>
  <si>
    <t xml:space="preserve">(9.6–22.2)</t>
  </si>
  <si>
    <t xml:space="preserve">(7.4–12.8)</t>
  </si>
  <si>
    <t xml:space="preserve">(7.0–15.1)</t>
  </si>
  <si>
    <t xml:space="preserve">(12.6–20.1)</t>
  </si>
  <si>
    <t xml:space="preserve">(11.5–18.8)</t>
  </si>
  <si>
    <t xml:space="preserve">Measure 21164 - Ease of quitting smoking: past month smokers</t>
  </si>
  <si>
    <t xml:space="preserve">Not difficult</t>
  </si>
  <si>
    <t xml:space="preserve">(48.7–96.3)</t>
  </si>
  <si>
    <t xml:space="preserve">Difficult</t>
  </si>
  <si>
    <t xml:space="preserve">74.8</t>
  </si>
  <si>
    <t xml:space="preserve">(56.7–87.1)</t>
  </si>
  <si>
    <t xml:space="preserve">(66.3–84.5)</t>
  </si>
  <si>
    <t xml:space="preserve">(15.5–33.7)</t>
  </si>
  <si>
    <t xml:space="preserve">81.8</t>
  </si>
  <si>
    <t xml:space="preserve">(69.8–89.8)</t>
  </si>
  <si>
    <t xml:space="preserve">72.0</t>
  </si>
  <si>
    <t xml:space="preserve">(54.5–84.7)</t>
  </si>
  <si>
    <t xml:space="preserve">28.0</t>
  </si>
  <si>
    <t xml:space="preserve">(15.3–45.5)</t>
  </si>
  <si>
    <t xml:space="preserve">Measure 21165 - Age first tried cigarettes</t>
  </si>
  <si>
    <t xml:space="preserve">Never</t>
  </si>
  <si>
    <t xml:space="preserve">(87.5–93.4)</t>
  </si>
  <si>
    <t xml:space="preserve">11 years or younger</t>
  </si>
  <si>
    <t xml:space="preserve">12 years</t>
  </si>
  <si>
    <t xml:space="preserve">13 years</t>
  </si>
  <si>
    <t xml:space="preserve">(1.3–4.5)</t>
  </si>
  <si>
    <t xml:space="preserve">14 years</t>
  </si>
  <si>
    <t xml:space="preserve">15 years or older</t>
  </si>
  <si>
    <t xml:space="preserve">(1.9–5.0)</t>
  </si>
  <si>
    <t xml:space="preserve">(72.4–92.5)</t>
  </si>
  <si>
    <t xml:space="preserve">(2.8–7.4)</t>
  </si>
  <si>
    <t xml:space="preserve">(1.3–10.6)</t>
  </si>
  <si>
    <t xml:space="preserve">(80.7–92.5)</t>
  </si>
  <si>
    <t xml:space="preserve">(2.0–5.2)</t>
  </si>
  <si>
    <t xml:space="preserve">(1.9–4.5)</t>
  </si>
  <si>
    <t xml:space="preserve">(1.6–7.2)</t>
  </si>
  <si>
    <t xml:space="preserve">Measure 21167 - Current vapers</t>
  </si>
  <si>
    <t xml:space="preserve">(5.8–12.0)</t>
  </si>
  <si>
    <t xml:space="preserve">(88.0–94.2)</t>
  </si>
  <si>
    <t xml:space="preserve">(7.5–17.9)</t>
  </si>
  <si>
    <t xml:space="preserve">(82.1–92.5)</t>
  </si>
  <si>
    <t xml:space="preserve">(7.8–13.1)</t>
  </si>
  <si>
    <t xml:space="preserve">(86.9–92.2)</t>
  </si>
  <si>
    <t xml:space="preserve">(89.6–95.9)</t>
  </si>
  <si>
    <t xml:space="preserve">(14.7–21.9)</t>
  </si>
  <si>
    <t xml:space="preserve">(78.1–85.3)</t>
  </si>
  <si>
    <t xml:space="preserve">Measure 21168 - Ever used vapes containing nicotine: ever vapers</t>
  </si>
  <si>
    <t xml:space="preserve">(63.3–77.9)</t>
  </si>
  <si>
    <t xml:space="preserve">(12.0–23.8)</t>
  </si>
  <si>
    <t xml:space="preserve">I don't know</t>
  </si>
  <si>
    <t xml:space="preserve">(5.9–21.8)</t>
  </si>
  <si>
    <t xml:space="preserve">(60.7–75.7)</t>
  </si>
  <si>
    <t xml:space="preserve">(6.2–24.8)</t>
  </si>
  <si>
    <t xml:space="preserve">(11.9–27.4)</t>
  </si>
  <si>
    <t xml:space="preserve">(63.9–74.6)</t>
  </si>
  <si>
    <t xml:space="preserve">(10.5–20.8)</t>
  </si>
  <si>
    <t xml:space="preserve">(12.4–19.2)</t>
  </si>
  <si>
    <t xml:space="preserve">(56.6–70.8)</t>
  </si>
  <si>
    <t xml:space="preserve">(12.1–26.4)</t>
  </si>
  <si>
    <t xml:space="preserve">(14.7–21.4)</t>
  </si>
  <si>
    <t xml:space="preserve">75.6</t>
  </si>
  <si>
    <t xml:space="preserve">(69.9–80.5)</t>
  </si>
  <si>
    <t xml:space="preserve">(7.2–17.5)</t>
  </si>
  <si>
    <t xml:space="preserve">(7.8–21.0)</t>
  </si>
  <si>
    <t xml:space="preserve">Measure 21169 - Regular vaper</t>
  </si>
  <si>
    <t xml:space="preserve">Not regular vaper</t>
  </si>
  <si>
    <t xml:space="preserve">(94.5–97.8)</t>
  </si>
  <si>
    <t xml:space="preserve">Regular vaper</t>
  </si>
  <si>
    <t xml:space="preserve">(2.2–5.5)</t>
  </si>
  <si>
    <t xml:space="preserve">(86.7–96.2)</t>
  </si>
  <si>
    <t xml:space="preserve">#7.2</t>
  </si>
  <si>
    <t xml:space="preserve">(3.8–13.3)</t>
  </si>
  <si>
    <t xml:space="preserve">(91.2–96.9)</t>
  </si>
  <si>
    <t xml:space="preserve">(92.5–98.1)</t>
  </si>
  <si>
    <t xml:space="preserve">(1.9–7.5)</t>
  </si>
  <si>
    <t xml:space="preserve">(86.5–94.7)</t>
  </si>
  <si>
    <t xml:space="preserve">(5.3–13.5)</t>
  </si>
  <si>
    <t xml:space="preserve">Measure 21170 - Intention to vape</t>
  </si>
  <si>
    <t xml:space="preserve">(88.0–93.0)</t>
  </si>
  <si>
    <t xml:space="preserve">(4.4–7.1)</t>
  </si>
  <si>
    <t xml:space="preserve">(2.4–5.3)</t>
  </si>
  <si>
    <t xml:space="preserve">(77.2–88.6)</t>
  </si>
  <si>
    <t xml:space="preserve">(5.9–9.9)</t>
  </si>
  <si>
    <t xml:space="preserve">#8.6</t>
  </si>
  <si>
    <t xml:space="preserve">(4.8–15.0)</t>
  </si>
  <si>
    <t xml:space="preserve">(83.2–90.0)</t>
  </si>
  <si>
    <t xml:space="preserve">(5.7–8.2)</t>
  </si>
  <si>
    <t xml:space="preserve">(4.1–9.3)</t>
  </si>
  <si>
    <t xml:space="preserve">(82.2–93.3)</t>
  </si>
  <si>
    <t xml:space="preserve">(3.0–9.6)</t>
  </si>
  <si>
    <t xml:space="preserve">(80.4–85.0)</t>
  </si>
  <si>
    <t xml:space="preserve">(6.0–10.2)</t>
  </si>
  <si>
    <t xml:space="preserve">Measure 21171 - Vaping susceptibility</t>
  </si>
  <si>
    <t xml:space="preserve">75.0</t>
  </si>
  <si>
    <t xml:space="preserve">(70.9–78.7)</t>
  </si>
  <si>
    <t xml:space="preserve">25.0</t>
  </si>
  <si>
    <t xml:space="preserve">(21.3–29.1)</t>
  </si>
  <si>
    <t xml:space="preserve">(51.1–66.6)</t>
  </si>
  <si>
    <t xml:space="preserve">(33.4–48.9)</t>
  </si>
  <si>
    <t xml:space="preserve">66.7</t>
  </si>
  <si>
    <t xml:space="preserve">(62.0–71.0)</t>
  </si>
  <si>
    <t xml:space="preserve">33.3</t>
  </si>
  <si>
    <t xml:space="preserve">(29.0–38.0)</t>
  </si>
  <si>
    <t xml:space="preserve">(61.7–75.5)</t>
  </si>
  <si>
    <t xml:space="preserve">(24.5–38.3)</t>
  </si>
  <si>
    <t xml:space="preserve">61.5</t>
  </si>
  <si>
    <t xml:space="preserve">(55.6–67.1)</t>
  </si>
  <si>
    <t xml:space="preserve">38.5</t>
  </si>
  <si>
    <t xml:space="preserve">(32.9–44.4)</t>
  </si>
  <si>
    <t xml:space="preserve">Measure 21172 - Never vapers vaping susceptibility</t>
  </si>
  <si>
    <t xml:space="preserve">(83.9–91.4)</t>
  </si>
  <si>
    <t xml:space="preserve">(8.6–16.1)</t>
  </si>
  <si>
    <t xml:space="preserve">(73.1–80.1)</t>
  </si>
  <si>
    <t xml:space="preserve">(19.9–26.9)</t>
  </si>
  <si>
    <t xml:space="preserve">82.7</t>
  </si>
  <si>
    <t xml:space="preserve">(80.1–85.0)</t>
  </si>
  <si>
    <t xml:space="preserve">(15.0–19.9)</t>
  </si>
  <si>
    <t xml:space="preserve">(78.7–84.2)</t>
  </si>
  <si>
    <t xml:space="preserve">(15.8–21.3)</t>
  </si>
  <si>
    <t xml:space="preserve">85.8</t>
  </si>
  <si>
    <t xml:space="preserve">(79.9–90.2)</t>
  </si>
  <si>
    <t xml:space="preserve">14.2</t>
  </si>
  <si>
    <t xml:space="preserve">(9.8–20.1)</t>
  </si>
  <si>
    <t xml:space="preserve">Measure 21173 - Never smokers vaping susceptibility</t>
  </si>
  <si>
    <t xml:space="preserve">(78.1–85.5)</t>
  </si>
  <si>
    <t xml:space="preserve">(61.3–71.6)</t>
  </si>
  <si>
    <t xml:space="preserve">33.4</t>
  </si>
  <si>
    <t xml:space="preserve">(28.4–38.7)</t>
  </si>
  <si>
    <t xml:space="preserve">(71.1–77.1)</t>
  </si>
  <si>
    <t xml:space="preserve">(22.9–28.9)</t>
  </si>
  <si>
    <t xml:space="preserve">74.6</t>
  </si>
  <si>
    <t xml:space="preserve">(70.0–78.7)</t>
  </si>
  <si>
    <t xml:space="preserve">(21.3–30.0)</t>
  </si>
  <si>
    <t xml:space="preserve">(63.6–81.2)</t>
  </si>
  <si>
    <t xml:space="preserve">(18.8–36.4)</t>
  </si>
  <si>
    <t xml:space="preserve">Measure 21174 - Never vapers smoking susceptibility</t>
  </si>
  <si>
    <t xml:space="preserve">(83.5–94.4)</t>
  </si>
  <si>
    <t xml:space="preserve">(5.6–16.5)</t>
  </si>
  <si>
    <t xml:space="preserve">(80.7–88.0)</t>
  </si>
  <si>
    <t xml:space="preserve">(12.0–19.3)</t>
  </si>
  <si>
    <t xml:space="preserve">(82.5–90.6)</t>
  </si>
  <si>
    <t xml:space="preserve">(9.4–17.5)</t>
  </si>
  <si>
    <t xml:space="preserve">(81.3–91.1)</t>
  </si>
  <si>
    <t xml:space="preserve">(8.9–18.7)</t>
  </si>
  <si>
    <t xml:space="preserve">(81.8–91.2)</t>
  </si>
  <si>
    <t xml:space="preserve">(8.8–18.2)</t>
  </si>
  <si>
    <t xml:space="preserve">Measure 21175 - Ease of quitting vaping: past month vapers</t>
  </si>
  <si>
    <t xml:space="preserve">(37.3–83.7)</t>
  </si>
  <si>
    <t xml:space="preserve">#36.4</t>
  </si>
  <si>
    <t xml:space="preserve">(16.3–62.7)</t>
  </si>
  <si>
    <t xml:space="preserve">55.4</t>
  </si>
  <si>
    <t xml:space="preserve">(44.1–66.1)</t>
  </si>
  <si>
    <t xml:space="preserve">44.6</t>
  </si>
  <si>
    <t xml:space="preserve">(33.9–55.9)</t>
  </si>
  <si>
    <t xml:space="preserve">58.5</t>
  </si>
  <si>
    <t xml:space="preserve">(41.4–73.8)</t>
  </si>
  <si>
    <t xml:space="preserve">(26.2–58.6)</t>
  </si>
  <si>
    <t xml:space="preserve">56.7</t>
  </si>
  <si>
    <t xml:space="preserve">(37.7–74.0)</t>
  </si>
  <si>
    <t xml:space="preserve">43.3</t>
  </si>
  <si>
    <t xml:space="preserve">(26.0–62.3)</t>
  </si>
  <si>
    <t xml:space="preserve">60.3</t>
  </si>
  <si>
    <t xml:space="preserve">(41.0–76.8)</t>
  </si>
  <si>
    <t xml:space="preserve">39.7</t>
  </si>
  <si>
    <t xml:space="preserve">(23.2–59.0)</t>
  </si>
  <si>
    <t xml:space="preserve">Measure 21176 - Age first tried vapes: ever vapers</t>
  </si>
  <si>
    <t xml:space="preserve">9</t>
  </si>
  <si>
    <t xml:space="preserve">10</t>
  </si>
  <si>
    <t xml:space="preserve">11</t>
  </si>
  <si>
    <t xml:space="preserve">12</t>
  </si>
  <si>
    <t xml:space="preserve">(4.3–20.0)</t>
  </si>
  <si>
    <t xml:space="preserve">13</t>
  </si>
  <si>
    <t xml:space="preserve">#16.8</t>
  </si>
  <si>
    <t xml:space="preserve">(8.6–30.2)</t>
  </si>
  <si>
    <t xml:space="preserve">14</t>
  </si>
  <si>
    <t xml:space="preserve">(8.2–23.6)</t>
  </si>
  <si>
    <t xml:space="preserve">15</t>
  </si>
  <si>
    <t xml:space="preserve">(11.7–29.7)</t>
  </si>
  <si>
    <t xml:space="preserve">16</t>
  </si>
  <si>
    <t xml:space="preserve">#19.7</t>
  </si>
  <si>
    <t xml:space="preserve">(10.0–35.1)</t>
  </si>
  <si>
    <t xml:space="preserve">17</t>
  </si>
  <si>
    <t xml:space="preserve">#16.1</t>
  </si>
  <si>
    <t xml:space="preserve">(8.1–29.5)</t>
  </si>
  <si>
    <t xml:space="preserve">#22.8</t>
  </si>
  <si>
    <t xml:space="preserve">(12.5–37.9)</t>
  </si>
  <si>
    <t xml:space="preserve">(13.4–28.4)</t>
  </si>
  <si>
    <t xml:space="preserve">#22.0</t>
  </si>
  <si>
    <t xml:space="preserve">(11.6–37.6)</t>
  </si>
  <si>
    <t xml:space="preserve">#10.8</t>
  </si>
  <si>
    <t xml:space="preserve">(3.9–26.2)</t>
  </si>
  <si>
    <t xml:space="preserve">(1.1–9.5)</t>
  </si>
  <si>
    <t xml:space="preserve">#13.6</t>
  </si>
  <si>
    <t xml:space="preserve">(7.2–24.1)</t>
  </si>
  <si>
    <t xml:space="preserve">(12.0–34.2)</t>
  </si>
  <si>
    <t xml:space="preserve">(12.4–32.4)</t>
  </si>
  <si>
    <t xml:space="preserve">#14.7</t>
  </si>
  <si>
    <t xml:space="preserve">(7.6–26.5)</t>
  </si>
  <si>
    <t xml:space="preserve">Measure 21177 - How many cigarettes before first tried vapes: ever vapers</t>
  </si>
  <si>
    <t xml:space="preserve">(58.7–87.2)</t>
  </si>
  <si>
    <t xml:space="preserve">Just a few puffs</t>
  </si>
  <si>
    <t xml:space="preserve">#11.8</t>
  </si>
  <si>
    <t xml:space="preserve">(4.6–26.7)</t>
  </si>
  <si>
    <t xml:space="preserve">Less than 10</t>
  </si>
  <si>
    <t xml:space="preserve">More than 10</t>
  </si>
  <si>
    <t xml:space="preserve">(5.3–11.4)</t>
  </si>
  <si>
    <t xml:space="preserve">(52.9–74.4)</t>
  </si>
  <si>
    <t xml:space="preserve">(14.1–27.3)</t>
  </si>
  <si>
    <t xml:space="preserve">(4.4–14.5)</t>
  </si>
  <si>
    <t xml:space="preserve">#7.6</t>
  </si>
  <si>
    <t xml:space="preserve">(3.3–16.3)</t>
  </si>
  <si>
    <t xml:space="preserve">68.9</t>
  </si>
  <si>
    <t xml:space="preserve">(54.8–80.2)</t>
  </si>
  <si>
    <t xml:space="preserve">(9.8–25.0)</t>
  </si>
  <si>
    <t xml:space="preserve">(3.7–11.8)</t>
  </si>
  <si>
    <t xml:space="preserve">(5.0–14.1)</t>
  </si>
  <si>
    <t xml:space="preserve">(53.3–77.2)</t>
  </si>
  <si>
    <t xml:space="preserve">(14.3–27.8)</t>
  </si>
  <si>
    <t xml:space="preserve">(4.7–13.1)</t>
  </si>
  <si>
    <t xml:space="preserve">(2.6–11.4)</t>
  </si>
  <si>
    <t xml:space="preserve">(50.0–86.5)</t>
  </si>
  <si>
    <t xml:space="preserve">#11.4</t>
  </si>
  <si>
    <t xml:space="preserve">(4.1–27.9)</t>
  </si>
  <si>
    <t xml:space="preserve">(2.2–12.5)</t>
  </si>
  <si>
    <t xml:space="preserve">#11.6</t>
  </si>
  <si>
    <t xml:space="preserve">(6.3–20.5)</t>
  </si>
  <si>
    <t xml:space="preserve">Measure 21178 - Smoked cigarettes before first tried vapes: ever vapers</t>
  </si>
  <si>
    <t xml:space="preserve">Haven't tried cigarettes</t>
  </si>
  <si>
    <t xml:space="preserve">Have tried cigarettes</t>
  </si>
  <si>
    <t xml:space="preserve">#24.4</t>
  </si>
  <si>
    <t xml:space="preserve">(12.8–41.3)</t>
  </si>
  <si>
    <t xml:space="preserve">(25.6–47.1)</t>
  </si>
  <si>
    <t xml:space="preserve">31.1</t>
  </si>
  <si>
    <t xml:space="preserve">(19.8–45.2)</t>
  </si>
  <si>
    <t xml:space="preserve">(22.8–46.7)</t>
  </si>
  <si>
    <t xml:space="preserve">#28.3</t>
  </si>
  <si>
    <t xml:space="preserve">(13.5–50.0)</t>
  </si>
  <si>
    <t xml:space="preserve">Measure 21179 - Current vapes contain nicotine: past month vapers</t>
  </si>
  <si>
    <t xml:space="preserve">75.5</t>
  </si>
  <si>
    <t xml:space="preserve">(63.9–84.2)</t>
  </si>
  <si>
    <t xml:space="preserve">Some do some do not</t>
  </si>
  <si>
    <t xml:space="preserve">(73.3–88.0)</t>
  </si>
  <si>
    <t xml:space="preserve">(6.6–12.1)</t>
  </si>
  <si>
    <t xml:space="preserve">76.7</t>
  </si>
  <si>
    <t xml:space="preserve">(69.1–82.8)</t>
  </si>
  <si>
    <t xml:space="preserve">(9.0–17.2)</t>
  </si>
  <si>
    <t xml:space="preserve">(62.1–82.2)</t>
  </si>
  <si>
    <t xml:space="preserve">(9.2–21.1)</t>
  </si>
  <si>
    <t xml:space="preserve">(74.5–84.4)</t>
  </si>
  <si>
    <t xml:space="preserve">(7.2–16.4)</t>
  </si>
  <si>
    <t xml:space="preserve">Measure 21181 - Type of vape used in past month: past month vapers</t>
  </si>
  <si>
    <t xml:space="preserve">Disposable vaping device</t>
  </si>
  <si>
    <t xml:space="preserve">(62.2–88.6)</t>
  </si>
  <si>
    <t xml:space="preserve">JUUL or other vaping device</t>
  </si>
  <si>
    <t xml:space="preserve">Don't know</t>
  </si>
  <si>
    <t xml:space="preserve">(61.7–88.9)</t>
  </si>
  <si>
    <t xml:space="preserve">#15.3</t>
  </si>
  <si>
    <t xml:space="preserve">(7.9–27.5)</t>
  </si>
  <si>
    <t xml:space="preserve">(64.3–87.2)</t>
  </si>
  <si>
    <t xml:space="preserve">(6.1–15.0)</t>
  </si>
  <si>
    <t xml:space="preserve">#12.6</t>
  </si>
  <si>
    <t xml:space="preserve">(5.8–25.2)</t>
  </si>
  <si>
    <t xml:space="preserve">(58.6–82.7)</t>
  </si>
  <si>
    <t xml:space="preserve">(7.1–19.5)</t>
  </si>
  <si>
    <t xml:space="preserve">(9.2–25.7)</t>
  </si>
  <si>
    <t xml:space="preserve">(70.8–90.7)</t>
  </si>
  <si>
    <t xml:space="preserve">#9.6</t>
  </si>
  <si>
    <t xml:space="preserve">(3.2–25.2)</t>
  </si>
  <si>
    <t xml:space="preserve">Measure 21182 - Source of last vape: ever vapers</t>
  </si>
  <si>
    <t xml:space="preserve">Bought myself</t>
  </si>
  <si>
    <t xml:space="preserve">(13.0–22.8)</t>
  </si>
  <si>
    <t xml:space="preserve">Family</t>
  </si>
  <si>
    <t xml:space="preserve">(5.1–17.9)</t>
  </si>
  <si>
    <t xml:space="preserve">Friends</t>
  </si>
  <si>
    <t xml:space="preserve">62.7</t>
  </si>
  <si>
    <t xml:space="preserve">(47.5–75.8)</t>
  </si>
  <si>
    <t xml:space="preserve">Got someone to buy it</t>
  </si>
  <si>
    <t xml:space="preserve">Other</t>
  </si>
  <si>
    <t xml:space="preserve">(6.0–17.7)</t>
  </si>
  <si>
    <t xml:space="preserve">(55.2–65.3)</t>
  </si>
  <si>
    <t xml:space="preserve">(6.9–14.0)</t>
  </si>
  <si>
    <t xml:space="preserve">(2.6–14.5)</t>
  </si>
  <si>
    <t xml:space="preserve">(12.1–18.0)</t>
  </si>
  <si>
    <t xml:space="preserve">(6.4–16.7)</t>
  </si>
  <si>
    <t xml:space="preserve">(52.4–69.8)</t>
  </si>
  <si>
    <t xml:space="preserve">(5.8–9.6)</t>
  </si>
  <si>
    <t xml:space="preserve">(3.2–10.3)</t>
  </si>
  <si>
    <t xml:space="preserve">(9.5–21.7)</t>
  </si>
  <si>
    <t xml:space="preserve">(10.2–24.0)</t>
  </si>
  <si>
    <t xml:space="preserve">(41.7–64.7)</t>
  </si>
  <si>
    <t xml:space="preserve">8.8</t>
  </si>
  <si>
    <t xml:space="preserve">(6.7–11.6)</t>
  </si>
  <si>
    <t xml:space="preserve">#7.3</t>
  </si>
  <si>
    <t xml:space="preserve">(3.8–13.6)</t>
  </si>
  <si>
    <t xml:space="preserve">(12.2–18.3)</t>
  </si>
  <si>
    <t xml:space="preserve">69.8</t>
  </si>
  <si>
    <t xml:space="preserve">(58.4–79.1)</t>
  </si>
  <si>
    <t xml:space="preserve">(2.6–13.7)</t>
  </si>
  <si>
    <t xml:space="preserve">Measure 21183 - Usual flavour of vape: past month vapers</t>
  </si>
  <si>
    <t xml:space="preserve">Fruit</t>
  </si>
  <si>
    <t xml:space="preserve">61.7</t>
  </si>
  <si>
    <t xml:space="preserve">(48.7–73.2)</t>
  </si>
  <si>
    <t xml:space="preserve">Lollies/soft drink</t>
  </si>
  <si>
    <t xml:space="preserve">24.1</t>
  </si>
  <si>
    <t xml:space="preserve">(15.4–35.7)</t>
  </si>
  <si>
    <t xml:space="preserve">(66.7–87.6)</t>
  </si>
  <si>
    <t xml:space="preserve">#13.3</t>
  </si>
  <si>
    <t xml:space="preserve">(6.4–25.7)</t>
  </si>
  <si>
    <t xml:space="preserve">(64.2–79.2)</t>
  </si>
  <si>
    <t xml:space="preserve">(11.0–25.8)</t>
  </si>
  <si>
    <t xml:space="preserve">(59.8–83.9)</t>
  </si>
  <si>
    <t xml:space="preserve">(5.7–32.8)</t>
  </si>
  <si>
    <t xml:space="preserve">(51.7–85.0)</t>
  </si>
  <si>
    <t xml:space="preserve">(11.7–30.7)</t>
  </si>
  <si>
    <t xml:space="preserve">Measure 21187 - Parents reaction to vape use</t>
  </si>
  <si>
    <t xml:space="preserve">Totally against it</t>
  </si>
  <si>
    <t xml:space="preserve">(61.6–71.5)</t>
  </si>
  <si>
    <t xml:space="preserve">Very much against it</t>
  </si>
  <si>
    <t xml:space="preserve">(19.6–29.1)</t>
  </si>
  <si>
    <t xml:space="preserve">A bit against it</t>
  </si>
  <si>
    <t xml:space="preserve">They would not care</t>
  </si>
  <si>
    <t xml:space="preserve">(56.8–69.3)</t>
  </si>
  <si>
    <t xml:space="preserve">24.4</t>
  </si>
  <si>
    <t xml:space="preserve">(16.6–34.3)</t>
  </si>
  <si>
    <t xml:space="preserve">(6.6–13.9)</t>
  </si>
  <si>
    <t xml:space="preserve">(1.0–6.9)</t>
  </si>
  <si>
    <t xml:space="preserve">64.9</t>
  </si>
  <si>
    <t xml:space="preserve">(59.9–69.6)</t>
  </si>
  <si>
    <t xml:space="preserve">(19.4–30.0)</t>
  </si>
  <si>
    <t xml:space="preserve">(6.7–12.4)</t>
  </si>
  <si>
    <t xml:space="preserve">(0.7–3.9)</t>
  </si>
  <si>
    <t xml:space="preserve">70.7</t>
  </si>
  <si>
    <t xml:space="preserve">(64.1–76.5)</t>
  </si>
  <si>
    <t xml:space="preserve">(18.4–22.8)</t>
  </si>
  <si>
    <t xml:space="preserve">(4.5–11.2)</t>
  </si>
  <si>
    <t xml:space="preserve">52.6</t>
  </si>
  <si>
    <t xml:space="preserve">(36.4–68.2)</t>
  </si>
  <si>
    <t xml:space="preserve">(18.3–50.3)</t>
  </si>
  <si>
    <t xml:space="preserve">(9.5–18.7)</t>
  </si>
  <si>
    <t xml:space="preserve">Measure 21188 - Friends use e-cigarettes</t>
  </si>
  <si>
    <t xml:space="preserve">(40.8–57.9)</t>
  </si>
  <si>
    <t xml:space="preserve">Some</t>
  </si>
  <si>
    <t xml:space="preserve">(31.2–43.9)</t>
  </si>
  <si>
    <t xml:space="preserve">Most/almost all</t>
  </si>
  <si>
    <t xml:space="preserve">(8.3–20.9)</t>
  </si>
  <si>
    <t xml:space="preserve">(28.9–50.3)</t>
  </si>
  <si>
    <t xml:space="preserve">(30.6–52.0)</t>
  </si>
  <si>
    <t xml:space="preserve">(15.7–25.3)</t>
  </si>
  <si>
    <t xml:space="preserve">(35.9–52.7)</t>
  </si>
  <si>
    <t xml:space="preserve">(32.8–46.4)</t>
  </si>
  <si>
    <t xml:space="preserve">(12.2–21.9)</t>
  </si>
  <si>
    <t xml:space="preserve">(46.3–59.7)</t>
  </si>
  <si>
    <t xml:space="preserve">(29.2–46.0)</t>
  </si>
  <si>
    <t xml:space="preserve">(6.2–15.0)</t>
  </si>
  <si>
    <t xml:space="preserve">(14.8–39.3)</t>
  </si>
  <si>
    <t xml:space="preserve">(37.9–50.6)</t>
  </si>
  <si>
    <t xml:space="preserve">30.8</t>
  </si>
  <si>
    <t xml:space="preserve">(20.9–42.7)</t>
  </si>
  <si>
    <t xml:space="preserve">Measure 21189 - Peer respect for using vapes</t>
  </si>
  <si>
    <t xml:space="preserve">Respect increases</t>
  </si>
  <si>
    <t xml:space="preserve">(7.8–12.8)</t>
  </si>
  <si>
    <t xml:space="preserve">Neither</t>
  </si>
  <si>
    <t xml:space="preserve">(29.5–41.2)</t>
  </si>
  <si>
    <t xml:space="preserve">Respect decreases</t>
  </si>
  <si>
    <t xml:space="preserve">(47.2–62.2)</t>
  </si>
  <si>
    <t xml:space="preserve">(7.4–17.5)</t>
  </si>
  <si>
    <t xml:space="preserve">39.2</t>
  </si>
  <si>
    <t xml:space="preserve">(31.5–47.4)</t>
  </si>
  <si>
    <t xml:space="preserve">(8.3–14.0)</t>
  </si>
  <si>
    <t xml:space="preserve">(36.2–48.7)</t>
  </si>
  <si>
    <t xml:space="preserve">(39.8–54.1)</t>
  </si>
  <si>
    <t xml:space="preserve">(8.7–15.7)</t>
  </si>
  <si>
    <t xml:space="preserve">34.4</t>
  </si>
  <si>
    <t xml:space="preserve">(30.4–38.8)</t>
  </si>
  <si>
    <t xml:space="preserve">(46.7–60.7)</t>
  </si>
  <si>
    <t xml:space="preserve">(6.8–11.1)</t>
  </si>
  <si>
    <t xml:space="preserve">(48.4–68.6)</t>
  </si>
  <si>
    <t xml:space="preserve">32.4</t>
  </si>
  <si>
    <t xml:space="preserve">(22.5–44.2)</t>
  </si>
  <si>
    <t xml:space="preserve">Measure 21190 - House smoking situation</t>
  </si>
  <si>
    <t xml:space="preserve">Smoke-free</t>
  </si>
  <si>
    <t xml:space="preserve">92.2</t>
  </si>
  <si>
    <t xml:space="preserve">(85.4–96.0)</t>
  </si>
  <si>
    <t xml:space="preserve">Occasionally smoke</t>
  </si>
  <si>
    <t xml:space="preserve">(2.0–9.6)</t>
  </si>
  <si>
    <t xml:space="preserve">Frequently smoke</t>
  </si>
  <si>
    <t xml:space="preserve">(1.8–6.5)</t>
  </si>
  <si>
    <t xml:space="preserve">(71.1–94.1)</t>
  </si>
  <si>
    <t xml:space="preserve">(2.8–11.6)</t>
  </si>
  <si>
    <t xml:space="preserve">#8.0</t>
  </si>
  <si>
    <t xml:space="preserve">(3.2–18.8)</t>
  </si>
  <si>
    <t xml:space="preserve">(78.1–94.5)</t>
  </si>
  <si>
    <t xml:space="preserve">(2.6–9.9)</t>
  </si>
  <si>
    <t xml:space="preserve">(2.9–12.5)</t>
  </si>
  <si>
    <t xml:space="preserve">(73.9–93.9)</t>
  </si>
  <si>
    <t xml:space="preserve">(3.2–12.0)</t>
  </si>
  <si>
    <t xml:space="preserve">#6.9</t>
  </si>
  <si>
    <t xml:space="preserve">(3.1–14.8)</t>
  </si>
  <si>
    <t xml:space="preserve">(84.0–96.7)</t>
  </si>
  <si>
    <t xml:space="preserve">(1.2–7.1)</t>
  </si>
  <si>
    <t xml:space="preserve">#4.5</t>
  </si>
  <si>
    <t xml:space="preserve">(2.0–9.7)</t>
  </si>
  <si>
    <t xml:space="preserve">Measure 21191 - Parents reaction to smoking</t>
  </si>
  <si>
    <t xml:space="preserve">75.7</t>
  </si>
  <si>
    <t xml:space="preserve">(68.5–81.7)</t>
  </si>
  <si>
    <t xml:space="preserve">(13.9–22.8)</t>
  </si>
  <si>
    <t xml:space="preserve">(3.8–8.5)</t>
  </si>
  <si>
    <t xml:space="preserve">68.1</t>
  </si>
  <si>
    <t xml:space="preserve">(62.9–72.8)</t>
  </si>
  <si>
    <t xml:space="preserve">(19.8–27.5)</t>
  </si>
  <si>
    <t xml:space="preserve">(4.6–9.9)</t>
  </si>
  <si>
    <t xml:space="preserve">#1.7</t>
  </si>
  <si>
    <t xml:space="preserve">(0.8–3.8)</t>
  </si>
  <si>
    <t xml:space="preserve">71.6</t>
  </si>
  <si>
    <t xml:space="preserve">(66.9–75.8)</t>
  </si>
  <si>
    <t xml:space="preserve">(19.2–22.8)</t>
  </si>
  <si>
    <t xml:space="preserve">(4.4–9.1)</t>
  </si>
  <si>
    <t xml:space="preserve">(0.5–2.6)</t>
  </si>
  <si>
    <t xml:space="preserve">(69.3–83.2)</t>
  </si>
  <si>
    <t xml:space="preserve">(14.6–21.4)</t>
  </si>
  <si>
    <t xml:space="preserve">(2.1–8.1)</t>
  </si>
  <si>
    <t xml:space="preserve">(0.4–2.9)</t>
  </si>
  <si>
    <t xml:space="preserve">60.1</t>
  </si>
  <si>
    <t xml:space="preserve">(51.7–67.9)</t>
  </si>
  <si>
    <t xml:space="preserve">27.7</t>
  </si>
  <si>
    <t xml:space="preserve">(22.2–34.0)</t>
  </si>
  <si>
    <t xml:space="preserve">(7.4–16.0)</t>
  </si>
  <si>
    <t xml:space="preserve">Measure 21192 - Friends smoke</t>
  </si>
  <si>
    <t xml:space="preserve">(66.3–80.8)</t>
  </si>
  <si>
    <t xml:space="preserve">(17.2–29.1)</t>
  </si>
  <si>
    <t xml:space="preserve">(1.4–7.0)</t>
  </si>
  <si>
    <t xml:space="preserve">(62.4–74.5)</t>
  </si>
  <si>
    <t xml:space="preserve">(22.7–32.7)</t>
  </si>
  <si>
    <t xml:space="preserve">(1.7–7.9)</t>
  </si>
  <si>
    <t xml:space="preserve">(64.7–77.0)</t>
  </si>
  <si>
    <t xml:space="preserve">(21.0–30.2)</t>
  </si>
  <si>
    <t xml:space="preserve">(1.8–6.4)</t>
  </si>
  <si>
    <t xml:space="preserve">(71.5–85.1)</t>
  </si>
  <si>
    <t xml:space="preserve">(14.0–25.6)</t>
  </si>
  <si>
    <t xml:space="preserve">(46.5–62.3)</t>
  </si>
  <si>
    <t xml:space="preserve">(31.8–45.7)</t>
  </si>
  <si>
    <t xml:space="preserve">(3.9–12.0)</t>
  </si>
  <si>
    <t xml:space="preserve">Measure 21193 - Peer respect for smoking</t>
  </si>
  <si>
    <t xml:space="preserve">(4.6–9.8)</t>
  </si>
  <si>
    <t xml:space="preserve">33.2</t>
  </si>
  <si>
    <t xml:space="preserve">(28.2–38.5)</t>
  </si>
  <si>
    <t xml:space="preserve">(53.2–66.7)</t>
  </si>
  <si>
    <t xml:space="preserve">(3.6–12.1)</t>
  </si>
  <si>
    <t xml:space="preserve">(39.2–51.0)</t>
  </si>
  <si>
    <t xml:space="preserve">48.3</t>
  </si>
  <si>
    <t xml:space="preserve">(42.1–54.5)</t>
  </si>
  <si>
    <t xml:space="preserve">(4.4–10.6)</t>
  </si>
  <si>
    <t xml:space="preserve">(34.3–44.1)</t>
  </si>
  <si>
    <t xml:space="preserve">(47.6–60.4)</t>
  </si>
  <si>
    <t xml:space="preserve">(4.8–12.5)</t>
  </si>
  <si>
    <t xml:space="preserve">(30.3–37.1)</t>
  </si>
  <si>
    <t xml:space="preserve">58.6</t>
  </si>
  <si>
    <t xml:space="preserve">(51.6–65.3)</t>
  </si>
  <si>
    <t xml:space="preserve">(3.3–7.1)</t>
  </si>
  <si>
    <t xml:space="preserve">(43.0–58.3)</t>
  </si>
  <si>
    <t xml:space="preserve">44.5</t>
  </si>
  <si>
    <t xml:space="preserve">(36.0–53.4)</t>
  </si>
  <si>
    <t xml:space="preserve">Measure 21194 - Smoking causes lung cancer</t>
  </si>
  <si>
    <t xml:space="preserve">Strongly agree/agree</t>
  </si>
  <si>
    <t xml:space="preserve">(85.6–96.0)</t>
  </si>
  <si>
    <t xml:space="preserve">Strongly disagree/disagree</t>
  </si>
  <si>
    <t xml:space="preserve">(1.5–6.0)</t>
  </si>
  <si>
    <t xml:space="preserve">(2.4–9.2)</t>
  </si>
  <si>
    <t xml:space="preserve">(83.7–97.0)</t>
  </si>
  <si>
    <t xml:space="preserve">(85.2–96.3)</t>
  </si>
  <si>
    <t xml:space="preserve">(0.9–6.4)</t>
  </si>
  <si>
    <t xml:space="preserve">(2.7–9.2)</t>
  </si>
  <si>
    <t xml:space="preserve">(82.1–96.6)</t>
  </si>
  <si>
    <t xml:space="preserve">(87.5–96.9)</t>
  </si>
  <si>
    <t xml:space="preserve">(1.5–11.0)</t>
  </si>
  <si>
    <t xml:space="preserve">Measure 21195 - Smoking causes heart disease</t>
  </si>
  <si>
    <t xml:space="preserve">82.3</t>
  </si>
  <si>
    <t xml:space="preserve">(74.1–88.3)</t>
  </si>
  <si>
    <t xml:space="preserve">(2.8–8.5)</t>
  </si>
  <si>
    <t xml:space="preserve">(8.2–19.4)</t>
  </si>
  <si>
    <t xml:space="preserve">(76.4–88.7)</t>
  </si>
  <si>
    <t xml:space="preserve">(1.8–10.4)</t>
  </si>
  <si>
    <t xml:space="preserve">(8.5–17.0)</t>
  </si>
  <si>
    <t xml:space="preserve">(75.2–87.8)</t>
  </si>
  <si>
    <t xml:space="preserve">(2.3–8.6)</t>
  </si>
  <si>
    <t xml:space="preserve">(9.1–18.6)</t>
  </si>
  <si>
    <t xml:space="preserve">(71.9–88.2)</t>
  </si>
  <si>
    <t xml:space="preserve">(10.3–20.1)</t>
  </si>
  <si>
    <t xml:space="preserve">(79.3–88.2)</t>
  </si>
  <si>
    <t xml:space="preserve">(2.7–11.0)</t>
  </si>
  <si>
    <t xml:space="preserve">#10.2</t>
  </si>
  <si>
    <t xml:space="preserve">(5.0–19.7)</t>
  </si>
  <si>
    <t xml:space="preserve">Measure 21196 - Cigarettes contain toxic chemicals</t>
  </si>
  <si>
    <t xml:space="preserve">(78.3–89.8)</t>
  </si>
  <si>
    <t xml:space="preserve">(2.5–6.4)</t>
  </si>
  <si>
    <t xml:space="preserve">(7.7–15.7)</t>
  </si>
  <si>
    <t xml:space="preserve">(79.6–90.5)</t>
  </si>
  <si>
    <t xml:space="preserve">(1.1–9.3)</t>
  </si>
  <si>
    <t xml:space="preserve">(8.5–13.6)</t>
  </si>
  <si>
    <t xml:space="preserve">(78.7–89.8)</t>
  </si>
  <si>
    <t xml:space="preserve">(1.9–6.9)</t>
  </si>
  <si>
    <t xml:space="preserve">(8.3–15.2)</t>
  </si>
  <si>
    <t xml:space="preserve">(74.9–89.8)</t>
  </si>
  <si>
    <t xml:space="preserve">(1.2–9.6)</t>
  </si>
  <si>
    <t xml:space="preserve">(9.3–17.6)</t>
  </si>
  <si>
    <t xml:space="preserve">(2.7–6.2)</t>
  </si>
  <si>
    <t xml:space="preserve">(5.2–11.9)</t>
  </si>
  <si>
    <t xml:space="preserve">Measure 21197 - Smoking causes stomach cancer</t>
  </si>
  <si>
    <t xml:space="preserve">(54.9–61.6)</t>
  </si>
  <si>
    <t xml:space="preserve">(8.3–12.7)</t>
  </si>
  <si>
    <t xml:space="preserve">(29.1–34.0)</t>
  </si>
  <si>
    <t xml:space="preserve">64.5</t>
  </si>
  <si>
    <t xml:space="preserve">(57.8–70.7)</t>
  </si>
  <si>
    <t xml:space="preserve">(5.7–11.1)</t>
  </si>
  <si>
    <t xml:space="preserve">(22.1–33.7)</t>
  </si>
  <si>
    <t xml:space="preserve">(56.3–65.1)</t>
  </si>
  <si>
    <t xml:space="preserve">(7.2–10.9)</t>
  </si>
  <si>
    <t xml:space="preserve">(26.2–34.8)</t>
  </si>
  <si>
    <t xml:space="preserve">(53.5–61.5)</t>
  </si>
  <si>
    <t xml:space="preserve">(6.4–12.2)</t>
  </si>
  <si>
    <t xml:space="preserve">33.5</t>
  </si>
  <si>
    <t xml:space="preserve">(30.8–36.4)</t>
  </si>
  <si>
    <t xml:space="preserve">(58.9–75.4)</t>
  </si>
  <si>
    <t xml:space="preserve">#8.8</t>
  </si>
  <si>
    <t xml:space="preserve">(4.8–15.7)</t>
  </si>
  <si>
    <t xml:space="preserve">(13.2–38.3)</t>
  </si>
  <si>
    <t xml:space="preserve">Measure 21198 - Smoking causes skin cancer</t>
  </si>
  <si>
    <t xml:space="preserve">(47.2–57.1)</t>
  </si>
  <si>
    <t xml:space="preserve">(17.6–23.1)</t>
  </si>
  <si>
    <t xml:space="preserve">(22.5–33.5)</t>
  </si>
  <si>
    <t xml:space="preserve">(48.3–58.1)</t>
  </si>
  <si>
    <t xml:space="preserve">(12.4–22.1)</t>
  </si>
  <si>
    <t xml:space="preserve">(23.6–37.4)</t>
  </si>
  <si>
    <t xml:space="preserve">52.0</t>
  </si>
  <si>
    <t xml:space="preserve">(47.8–56.1)</t>
  </si>
  <si>
    <t xml:space="preserve">(15.1–21.6)</t>
  </si>
  <si>
    <t xml:space="preserve">29.9</t>
  </si>
  <si>
    <t xml:space="preserve">(24.2–36.3)</t>
  </si>
  <si>
    <t xml:space="preserve">(47.3–55.8)</t>
  </si>
  <si>
    <t xml:space="preserve">(13.9–20.5)</t>
  </si>
  <si>
    <t xml:space="preserve">(26.5–36.9)</t>
  </si>
  <si>
    <t xml:space="preserve">52.8</t>
  </si>
  <si>
    <t xml:space="preserve">(44.7–60.8)</t>
  </si>
  <si>
    <t xml:space="preserve">(16.0–26.1)</t>
  </si>
  <si>
    <t xml:space="preserve">26.6</t>
  </si>
  <si>
    <t xml:space="preserve">(18.1–37.4)</t>
  </si>
  <si>
    <t xml:space="preserve">Measure 21199 - Smoking causes lung infection</t>
  </si>
  <si>
    <t xml:space="preserve">(81.9–94.2)</t>
  </si>
  <si>
    <t xml:space="preserve">(1.8–7.8)</t>
  </si>
  <si>
    <t xml:space="preserve">(3.8–11.5)</t>
  </si>
  <si>
    <t xml:space="preserve">(85.4–96.5)</t>
  </si>
  <si>
    <t xml:space="preserve">(3.1–7.9)</t>
  </si>
  <si>
    <t xml:space="preserve">(83.4–95.1)</t>
  </si>
  <si>
    <t xml:space="preserve">(1.1–7.6)</t>
  </si>
  <si>
    <t xml:space="preserve">(3.6–10.5)</t>
  </si>
  <si>
    <t xml:space="preserve">89.2</t>
  </si>
  <si>
    <t xml:space="preserve">(79.9–94.5)</t>
  </si>
  <si>
    <t xml:space="preserve">(4.6–11.8)</t>
  </si>
  <si>
    <t xml:space="preserve">(88.4–97.3)</t>
  </si>
  <si>
    <t xml:space="preserve">Measure 21200 - Smoking causes rheumatoid arthritis</t>
  </si>
  <si>
    <t xml:space="preserve">(40.7–47.7)</t>
  </si>
  <si>
    <t xml:space="preserve">(7.2–11.5)</t>
  </si>
  <si>
    <t xml:space="preserve">(43.3–50.2)</t>
  </si>
  <si>
    <t xml:space="preserve">(39.4–57.4)</t>
  </si>
  <si>
    <t xml:space="preserve">(6.4–11.0)</t>
  </si>
  <si>
    <t xml:space="preserve">(35.0–51.8)</t>
  </si>
  <si>
    <t xml:space="preserve">(41.1–50.6)</t>
  </si>
  <si>
    <t xml:space="preserve">(7.3–10.5)</t>
  </si>
  <si>
    <t xml:space="preserve">(40.4–50.6)</t>
  </si>
  <si>
    <t xml:space="preserve">42.6</t>
  </si>
  <si>
    <t xml:space="preserve">(39.0–46.3)</t>
  </si>
  <si>
    <t xml:space="preserve">(5.5–11.2)</t>
  </si>
  <si>
    <t xml:space="preserve">(44.5–54.5)</t>
  </si>
  <si>
    <t xml:space="preserve">52.5</t>
  </si>
  <si>
    <t xml:space="preserve">(43.6–61.2)</t>
  </si>
  <si>
    <t xml:space="preserve">(6.9–16.2)</t>
  </si>
  <si>
    <t xml:space="preserve">(26.1–48.9)</t>
  </si>
  <si>
    <t xml:space="preserve">Measure 21201 - Smoking makes your bones weak</t>
  </si>
  <si>
    <t xml:space="preserve">56.0</t>
  </si>
  <si>
    <t xml:space="preserve">(52.1–59.8)</t>
  </si>
  <si>
    <t xml:space="preserve">(9.0–14.6)</t>
  </si>
  <si>
    <t xml:space="preserve">32.6</t>
  </si>
  <si>
    <t xml:space="preserve">(27.7–37.8)</t>
  </si>
  <si>
    <t xml:space="preserve">61.9</t>
  </si>
  <si>
    <t xml:space="preserve">(54.1–69.1)</t>
  </si>
  <si>
    <t xml:space="preserve">(6.1–11.0)</t>
  </si>
  <si>
    <t xml:space="preserve">(23.5–37.2)</t>
  </si>
  <si>
    <t xml:space="preserve">58.1</t>
  </si>
  <si>
    <t xml:space="preserve">(52.5–63.6)</t>
  </si>
  <si>
    <t xml:space="preserve">(26.7–38.4)</t>
  </si>
  <si>
    <t xml:space="preserve">56.9</t>
  </si>
  <si>
    <t xml:space="preserve">(52.6–61.1)</t>
  </si>
  <si>
    <t xml:space="preserve">(6.5–12.6)</t>
  </si>
  <si>
    <t xml:space="preserve">(29.3–39.0)</t>
  </si>
  <si>
    <t xml:space="preserve">(48.0–72.2)</t>
  </si>
  <si>
    <t xml:space="preserve">(8.5–13.4)</t>
  </si>
  <si>
    <t xml:space="preserve">(17.0–43.8)</t>
  </si>
  <si>
    <t xml:space="preserve">Measure 21202 - Smoking causes asthma</t>
  </si>
  <si>
    <t xml:space="preserve">(80.1–89.6)</t>
  </si>
  <si>
    <t xml:space="preserve">(1.3–7.4)</t>
  </si>
  <si>
    <t xml:space="preserve">(8.6–14.9)</t>
  </si>
  <si>
    <t xml:space="preserve">(78.9–93.9)</t>
  </si>
  <si>
    <t xml:space="preserve">#8.4</t>
  </si>
  <si>
    <t xml:space="preserve">(4.7–14.8)</t>
  </si>
  <si>
    <t xml:space="preserve">(80.3–91.1)</t>
  </si>
  <si>
    <t xml:space="preserve">(1.1–8.7)</t>
  </si>
  <si>
    <t xml:space="preserve">(8.0–12.9)</t>
  </si>
  <si>
    <t xml:space="preserve">(77.0–90.4)</t>
  </si>
  <si>
    <t xml:space="preserve">(8.6–14.4)</t>
  </si>
  <si>
    <t xml:space="preserve">(85.7–93.5)</t>
  </si>
  <si>
    <t xml:space="preserve">(5.8–11.6)</t>
  </si>
  <si>
    <t xml:space="preserve">Measure 21203 - Smoking is harmful to fetus</t>
  </si>
  <si>
    <t xml:space="preserve">88.1</t>
  </si>
  <si>
    <t xml:space="preserve">(82.5–92.1)</t>
  </si>
  <si>
    <t xml:space="preserve">(1.5–5.8)</t>
  </si>
  <si>
    <t xml:space="preserve">(6.3–12.5)</t>
  </si>
  <si>
    <t xml:space="preserve">(82.1–94.5)</t>
  </si>
  <si>
    <t xml:space="preserve">(1.8–7.5)</t>
  </si>
  <si>
    <t xml:space="preserve">(3.3–12.0)</t>
  </si>
  <si>
    <t xml:space="preserve">(82.1–93.2)</t>
  </si>
  <si>
    <t xml:space="preserve">(5.0–12.4)</t>
  </si>
  <si>
    <t xml:space="preserve">(78.7–92.2)</t>
  </si>
  <si>
    <t xml:space="preserve">(1.5–8.2)</t>
  </si>
  <si>
    <t xml:space="preserve">(6.3–14.5)</t>
  </si>
  <si>
    <t xml:space="preserve">(87.5–96.2)</t>
  </si>
  <si>
    <t xml:space="preserve">(1.8–4.1)</t>
  </si>
  <si>
    <t xml:space="preserve">(1.7–10.3)</t>
  </si>
  <si>
    <t xml:space="preserve">Measure 21204 - Roll your own is less harmful</t>
  </si>
  <si>
    <t xml:space="preserve">22.3</t>
  </si>
  <si>
    <t xml:space="preserve">(18.1–27.2)</t>
  </si>
  <si>
    <t xml:space="preserve">27.8</t>
  </si>
  <si>
    <t xml:space="preserve">(24.7–31.2)</t>
  </si>
  <si>
    <t xml:space="preserve">(45.8–53.8)</t>
  </si>
  <si>
    <t xml:space="preserve">(10.5–26.0)</t>
  </si>
  <si>
    <t xml:space="preserve">32.9</t>
  </si>
  <si>
    <t xml:space="preserve">(23.6–43.7)</t>
  </si>
  <si>
    <t xml:space="preserve">50.3</t>
  </si>
  <si>
    <t xml:space="preserve">(45.8–54.8)</t>
  </si>
  <si>
    <t xml:space="preserve">(17.2–21.8)</t>
  </si>
  <si>
    <t xml:space="preserve">(25.9–35.1)</t>
  </si>
  <si>
    <t xml:space="preserve">(46.6–54.0)</t>
  </si>
  <si>
    <t xml:space="preserve">(15.3–21.6)</t>
  </si>
  <si>
    <t xml:space="preserve">(23.7–32.3)</t>
  </si>
  <si>
    <t xml:space="preserve">(50.1–57.8)</t>
  </si>
  <si>
    <t xml:space="preserve">(19.4–24.5)</t>
  </si>
  <si>
    <t xml:space="preserve">(28.8–43.2)</t>
  </si>
  <si>
    <t xml:space="preserve">(36.0–49.2)</t>
  </si>
  <si>
    <t xml:space="preserve">Measure 21205 - Smoke that feels light is less harmful</t>
  </si>
  <si>
    <t xml:space="preserve">(14.2–22.2)</t>
  </si>
  <si>
    <t xml:space="preserve">26.0</t>
  </si>
  <si>
    <t xml:space="preserve">(22.3–30.2)</t>
  </si>
  <si>
    <t xml:space="preserve">56.1</t>
  </si>
  <si>
    <t xml:space="preserve">(54.5–57.7)</t>
  </si>
  <si>
    <t xml:space="preserve">(10.2–18.3)</t>
  </si>
  <si>
    <t xml:space="preserve">(28.5–42.1)</t>
  </si>
  <si>
    <t xml:space="preserve">(46.8–55.8)</t>
  </si>
  <si>
    <t xml:space="preserve">(12.6–19.5)</t>
  </si>
  <si>
    <t xml:space="preserve">30.7</t>
  </si>
  <si>
    <t xml:space="preserve">(26.8–34.9)</t>
  </si>
  <si>
    <t xml:space="preserve">53.6</t>
  </si>
  <si>
    <t xml:space="preserve">(51.4–55.8)</t>
  </si>
  <si>
    <t xml:space="preserve">(13.3–20.8)</t>
  </si>
  <si>
    <t xml:space="preserve">(22.5–28.9)</t>
  </si>
  <si>
    <t xml:space="preserve">(53.9–61.4)</t>
  </si>
  <si>
    <t xml:space="preserve">(9.7–18.7)</t>
  </si>
  <si>
    <t xml:space="preserve">(31.6–52.6)</t>
  </si>
  <si>
    <t xml:space="preserve">44.7</t>
  </si>
  <si>
    <t xml:space="preserve">(38.1–51.5)</t>
  </si>
  <si>
    <t xml:space="preserve">Measure 21206 - Menthol cigarettes are more addictive</t>
  </si>
  <si>
    <t xml:space="preserve">(22.5–30.5)</t>
  </si>
  <si>
    <t xml:space="preserve">(5.6–12.5)</t>
  </si>
  <si>
    <t xml:space="preserve">65.3</t>
  </si>
  <si>
    <t xml:space="preserve">(60.5–69.8)</t>
  </si>
  <si>
    <t xml:space="preserve">(15.5–28.4)</t>
  </si>
  <si>
    <t xml:space="preserve">(61.5–77.1)</t>
  </si>
  <si>
    <t xml:space="preserve">23.8</t>
  </si>
  <si>
    <t xml:space="preserve">(21.2–26.6)</t>
  </si>
  <si>
    <t xml:space="preserve">(6.1–12.2)</t>
  </si>
  <si>
    <t xml:space="preserve">67.6</t>
  </si>
  <si>
    <t xml:space="preserve">(62.7–72.1)</t>
  </si>
  <si>
    <t xml:space="preserve">(19.6–26.8)</t>
  </si>
  <si>
    <t xml:space="preserve">(60.7–73.6)</t>
  </si>
  <si>
    <t xml:space="preserve">(22.4–28.6)</t>
  </si>
  <si>
    <t xml:space="preserve">(4.7–10.1)</t>
  </si>
  <si>
    <t xml:space="preserve">(64.3–71.0)</t>
  </si>
  <si>
    <t xml:space="preserve">Measure 21207 - Cigarette smoke from others is harmful to non smokers</t>
  </si>
  <si>
    <t xml:space="preserve">(58.8–74.5)</t>
  </si>
  <si>
    <t xml:space="preserve">(5.8–12.3)</t>
  </si>
  <si>
    <t xml:space="preserve">(19.2–30.5)</t>
  </si>
  <si>
    <t xml:space="preserve">(55.2–71.9)</t>
  </si>
  <si>
    <t xml:space="preserve">(22.8–35.7)</t>
  </si>
  <si>
    <t xml:space="preserve">65.9</t>
  </si>
  <si>
    <t xml:space="preserve">(57.9–73.0)</t>
  </si>
  <si>
    <t xml:space="preserve">(21.2–32.4)</t>
  </si>
  <si>
    <t xml:space="preserve">61.0</t>
  </si>
  <si>
    <t xml:space="preserve">(51.1–70.1)</t>
  </si>
  <si>
    <t xml:space="preserve">(5.3–13.2)</t>
  </si>
  <si>
    <t xml:space="preserve">30.5</t>
  </si>
  <si>
    <t xml:space="preserve">(23.8–38.3)</t>
  </si>
  <si>
    <t xml:space="preserve">76.2</t>
  </si>
  <si>
    <t xml:space="preserve">(71.9–80.1)</t>
  </si>
  <si>
    <t xml:space="preserve">(4.6–8.4)</t>
  </si>
  <si>
    <t xml:space="preserve">(13.3–22.7)</t>
  </si>
  <si>
    <t xml:space="preserve">Measure 21208 - Smoking causes ear infections</t>
  </si>
  <si>
    <t xml:space="preserve">(22.3–28.6)</t>
  </si>
  <si>
    <t xml:space="preserve">(55.7–63.1)</t>
  </si>
  <si>
    <t xml:space="preserve">(18.2–27.7)</t>
  </si>
  <si>
    <t xml:space="preserve">(13.5–20.9)</t>
  </si>
  <si>
    <t xml:space="preserve">60.5</t>
  </si>
  <si>
    <t xml:space="preserve">(56.9–64.0)</t>
  </si>
  <si>
    <t xml:space="preserve">23.6</t>
  </si>
  <si>
    <t xml:space="preserve">(20.7–26.8)</t>
  </si>
  <si>
    <t xml:space="preserve">(13.8–18.4)</t>
  </si>
  <si>
    <t xml:space="preserve">(56.9–63.8)</t>
  </si>
  <si>
    <t xml:space="preserve">(19.7–26.2)</t>
  </si>
  <si>
    <t xml:space="preserve">(15.9–20.6)</t>
  </si>
  <si>
    <t xml:space="preserve">(55.6–62.5)</t>
  </si>
  <si>
    <t xml:space="preserve">(20.2–31.2)</t>
  </si>
  <si>
    <t xml:space="preserve">(7.9–16.1)</t>
  </si>
  <si>
    <t xml:space="preserve">(57.3–69.0)</t>
  </si>
  <si>
    <t xml:space="preserve">Measure 21209 - Cigarette smoke from others is harmful to pregnant women</t>
  </si>
  <si>
    <t xml:space="preserve">(63.7–77.7)</t>
  </si>
  <si>
    <t xml:space="preserve">(2.5–10.4)</t>
  </si>
  <si>
    <t xml:space="preserve">(19.2–28.8)</t>
  </si>
  <si>
    <t xml:space="preserve">(62.6–73.0)</t>
  </si>
  <si>
    <t xml:space="preserve">(3.5–10.5)</t>
  </si>
  <si>
    <t xml:space="preserve">(21.5–30.8)</t>
  </si>
  <si>
    <t xml:space="preserve">69.7</t>
  </si>
  <si>
    <t xml:space="preserve">(63.9–75.0)</t>
  </si>
  <si>
    <t xml:space="preserve">(3.1–10.2)</t>
  </si>
  <si>
    <t xml:space="preserve">(20.8–28.8)</t>
  </si>
  <si>
    <t xml:space="preserve">(59.4–74.7)</t>
  </si>
  <si>
    <t xml:space="preserve">#6.5</t>
  </si>
  <si>
    <t xml:space="preserve">(3.3–12.5)</t>
  </si>
  <si>
    <t xml:space="preserve">(21.3–31.3)</t>
  </si>
  <si>
    <t xml:space="preserve">(66.3–81.3)</t>
  </si>
  <si>
    <t xml:space="preserve">(14.3–31.2)</t>
  </si>
  <si>
    <t xml:space="preserve">Measure 21210 - Where most harmful chemicals from smoking come from</t>
  </si>
  <si>
    <t xml:space="preserve">Tobacco before it's made into cigarettes</t>
  </si>
  <si>
    <t xml:space="preserve">(7.9–13.1)</t>
  </si>
  <si>
    <t xml:space="preserve">Tobacco additives</t>
  </si>
  <si>
    <t xml:space="preserve">(30.9–41.7)</t>
  </si>
  <si>
    <t xml:space="preserve">Burning the cigarette</t>
  </si>
  <si>
    <t xml:space="preserve">(21.2–27.6)</t>
  </si>
  <si>
    <t xml:space="preserve">(22.7–37.2)</t>
  </si>
  <si>
    <t xml:space="preserve">(5.3–10.8)</t>
  </si>
  <si>
    <t xml:space="preserve">35.4</t>
  </si>
  <si>
    <t xml:space="preserve">(30.6–40.5)</t>
  </si>
  <si>
    <t xml:space="preserve">(11.2–20.2)</t>
  </si>
  <si>
    <t xml:space="preserve">41.8</t>
  </si>
  <si>
    <t xml:space="preserve">(33.4–50.7)</t>
  </si>
  <si>
    <t xml:space="preserve">(7.0–11.0)</t>
  </si>
  <si>
    <t xml:space="preserve">(30.7–40.2)</t>
  </si>
  <si>
    <t xml:space="preserve">(17.2–23.3)</t>
  </si>
  <si>
    <t xml:space="preserve">(28.8–43.6)</t>
  </si>
  <si>
    <t xml:space="preserve">(26.9–41.2)</t>
  </si>
  <si>
    <t xml:space="preserve">(17.1–21.8)</t>
  </si>
  <si>
    <t xml:space="preserve">(27.1–47.5)</t>
  </si>
  <si>
    <t xml:space="preserve">(3.7–8.5)</t>
  </si>
  <si>
    <t xml:space="preserve">(34.2–43.2)</t>
  </si>
  <si>
    <t xml:space="preserve">(15.1–29.8)</t>
  </si>
  <si>
    <t xml:space="preserve">(28.9–39.9)</t>
  </si>
  <si>
    <t xml:space="preserve">Measure 21211 - Vaped and/or smoked in the past month</t>
  </si>
  <si>
    <t xml:space="preserve">(86.6–92.9)</t>
  </si>
  <si>
    <t xml:space="preserve">(91.3–97.4)</t>
  </si>
  <si>
    <t xml:space="preserve">(83.5–91.6)</t>
  </si>
  <si>
    <t xml:space="preserve">(7.1–13.4)</t>
  </si>
  <si>
    <t xml:space="preserve">(8.4–16.5)</t>
  </si>
  <si>
    <t xml:space="preserve">(86.2–94.6)</t>
  </si>
  <si>
    <t xml:space="preserve">(88.7–96.6)</t>
  </si>
  <si>
    <t xml:space="preserve">83.6</t>
  </si>
  <si>
    <t xml:space="preserve">(76.1–89.1)</t>
  </si>
  <si>
    <t xml:space="preserve">(5.4–13.8)</t>
  </si>
  <si>
    <t xml:space="preserve">(3.4–11.3)</t>
  </si>
  <si>
    <t xml:space="preserve">(10.9–23.9)</t>
  </si>
  <si>
    <t xml:space="preserve">(87.2–93.4)</t>
  </si>
  <si>
    <t xml:space="preserve">(82.8–88.3)</t>
  </si>
  <si>
    <t xml:space="preserve">(3.3–9.2)</t>
  </si>
  <si>
    <t xml:space="preserve">(11.7–17.2)</t>
  </si>
  <si>
    <t xml:space="preserve">(95.9–98.5)</t>
  </si>
  <si>
    <t xml:space="preserve">(84.8–93.1)</t>
  </si>
  <si>
    <t xml:space="preserve">(1.5–4.1)</t>
  </si>
  <si>
    <t xml:space="preserve">(6.9–15.2)</t>
  </si>
  <si>
    <t xml:space="preserve">(78.9–85.7)</t>
  </si>
  <si>
    <t xml:space="preserve">(83.0–91.8)</t>
  </si>
  <si>
    <t xml:space="preserve">(72.1–81.8)</t>
  </si>
  <si>
    <t xml:space="preserve">(14.3–21.1)</t>
  </si>
  <si>
    <t xml:space="preserve">(8.2–17.0)</t>
  </si>
  <si>
    <t xml:space="preserve">(18.2–27.9)</t>
  </si>
  <si>
    <t xml:space="preserve">Measure 21212 - Exclusive vaping in the past month</t>
  </si>
  <si>
    <t xml:space="preserve">(95.6–98.9)</t>
  </si>
  <si>
    <t xml:space="preserve">98.2</t>
  </si>
  <si>
    <t xml:space="preserve">(96.7–99.0)</t>
  </si>
  <si>
    <t xml:space="preserve">(85.8–94.7)</t>
  </si>
  <si>
    <t xml:space="preserve">(1.0–3.3)</t>
  </si>
  <si>
    <t xml:space="preserve">(5.3–14.2)</t>
  </si>
  <si>
    <t xml:space="preserve">(98.3–99.6)</t>
  </si>
  <si>
    <t xml:space="preserve">99.5</t>
  </si>
  <si>
    <t xml:space="preserve">(98.6–99.8)</t>
  </si>
  <si>
    <t xml:space="preserve">(84.7–91.4)</t>
  </si>
  <si>
    <t xml:space="preserve">(8.6–15.3)</t>
  </si>
  <si>
    <t xml:space="preserve">98.5</t>
  </si>
  <si>
    <t xml:space="preserve">(97.0–99.2)</t>
  </si>
  <si>
    <t xml:space="preserve">98.8</t>
  </si>
  <si>
    <t xml:space="preserve">(97.7–99.4)</t>
  </si>
  <si>
    <t xml:space="preserve">(87.4–91.8)</t>
  </si>
  <si>
    <t xml:space="preserve">(0.8–3.0)</t>
  </si>
  <si>
    <t xml:space="preserve">#1.2</t>
  </si>
  <si>
    <t xml:space="preserve">(0.6–2.3)</t>
  </si>
  <si>
    <t xml:space="preserve">(8.2–12.6)</t>
  </si>
  <si>
    <t xml:space="preserve">(98.5–99.8)</t>
  </si>
  <si>
    <t xml:space="preserve">(97.7–99.6)</t>
  </si>
  <si>
    <t xml:space="preserve">(0.4–2.3)</t>
  </si>
  <si>
    <t xml:space="preserve">(92.4–98.4)</t>
  </si>
  <si>
    <t xml:space="preserve">(95.7–99.4)</t>
  </si>
  <si>
    <t xml:space="preserve">84.2</t>
  </si>
  <si>
    <t xml:space="preserve">(75.7–90.1)</t>
  </si>
  <si>
    <t xml:space="preserve">(9.9–24.3)</t>
  </si>
  <si>
    <t xml:space="preserve">Measure 21213 - Exclusive smoking in the past month</t>
  </si>
  <si>
    <t xml:space="preserve">(91.8–95.7)</t>
  </si>
  <si>
    <t xml:space="preserve">(95.2–99.0)</t>
  </si>
  <si>
    <t xml:space="preserve">(98.7–99.8)</t>
  </si>
  <si>
    <t xml:space="preserve">(4.3–8.2)</t>
  </si>
  <si>
    <t xml:space="preserve">(1.0–4.8)</t>
  </si>
  <si>
    <t xml:space="preserve">(88.1–95.9)</t>
  </si>
  <si>
    <t xml:space="preserve">(91.4–97.6)</t>
  </si>
  <si>
    <t xml:space="preserve">(98.8–99.9)</t>
  </si>
  <si>
    <t xml:space="preserve">(4.1–11.9)</t>
  </si>
  <si>
    <t xml:space="preserve">(2.4–8.6)</t>
  </si>
  <si>
    <t xml:space="preserve">(90.6–95.5)</t>
  </si>
  <si>
    <t xml:space="preserve">(94.0–98.1)</t>
  </si>
  <si>
    <t xml:space="preserve">(4.5–9.4)</t>
  </si>
  <si>
    <t xml:space="preserve">(1.9–6.0)</t>
  </si>
  <si>
    <t xml:space="preserve">(93.7–97.6)</t>
  </si>
  <si>
    <t xml:space="preserve">(98.1–99.5)</t>
  </si>
  <si>
    <t xml:space="preserve">(2.4–6.3)</t>
  </si>
  <si>
    <t xml:space="preserve">(0.5–1.9)</t>
  </si>
  <si>
    <t xml:space="preserve">(85.5–90.4)</t>
  </si>
  <si>
    <t xml:space="preserve">(88.8–94.0)</t>
  </si>
  <si>
    <t xml:space="preserve">(98.0–99.9)</t>
  </si>
  <si>
    <t xml:space="preserve">(9.6–14.5)</t>
  </si>
  <si>
    <t xml:space="preserve">(6.0–11.2)</t>
  </si>
  <si>
    <t xml:space="preserve">Measure 21214 - Dual use vaping and smoking in the past month</t>
  </si>
  <si>
    <t xml:space="preserve">(95.7–99.5)</t>
  </si>
  <si>
    <t xml:space="preserve">(98.3–99.7)</t>
  </si>
  <si>
    <t xml:space="preserve">(96.3–98.0)</t>
  </si>
  <si>
    <t xml:space="preserve">(2.0–3.7)</t>
  </si>
  <si>
    <t xml:space="preserve">(97.1–99.5)</t>
  </si>
  <si>
    <t xml:space="preserve">(90.1–98.2)</t>
  </si>
  <si>
    <t xml:space="preserve">(1.8–9.9)</t>
  </si>
  <si>
    <t xml:space="preserve">(97.7–99.5)</t>
  </si>
  <si>
    <t xml:space="preserve">(93.8–98.0)</t>
  </si>
  <si>
    <t xml:space="preserve">(0.5–2.3)</t>
  </si>
  <si>
    <t xml:space="preserve">99.3</t>
  </si>
  <si>
    <t xml:space="preserve">(98.7–99.7)</t>
  </si>
  <si>
    <t xml:space="preserve">(98.6–99.9)</t>
  </si>
  <si>
    <t xml:space="preserve">(94.2–99.2)</t>
  </si>
  <si>
    <t xml:space="preserve">(0.3–1.3)</t>
  </si>
  <si>
    <t xml:space="preserve">(0.8–5.8)</t>
  </si>
  <si>
    <t xml:space="preserve">(96.0–99.0)</t>
  </si>
  <si>
    <t xml:space="preserve">(90.3–95.9)</t>
  </si>
  <si>
    <t xml:space="preserve">(4.1–9.7)</t>
  </si>
  <si>
    <t xml:space="preserve">Measure 21215 - Vaped and/or smoked in the past year</t>
  </si>
  <si>
    <t xml:space="preserve">(71.2–85.9)</t>
  </si>
  <si>
    <t xml:space="preserve">(14.1–28.8)</t>
  </si>
  <si>
    <t xml:space="preserve">(60.4–84.2)</t>
  </si>
  <si>
    <t xml:space="preserve">(15.8–39.6)</t>
  </si>
  <si>
    <t xml:space="preserve">(71.2–81.5)</t>
  </si>
  <si>
    <t xml:space="preserve">23.3</t>
  </si>
  <si>
    <t xml:space="preserve">(18.5–28.8)</t>
  </si>
  <si>
    <t xml:space="preserve">(75.8–88.0)</t>
  </si>
  <si>
    <t xml:space="preserve">(12.0–24.2)</t>
  </si>
  <si>
    <t xml:space="preserve">(54.8–71.7)</t>
  </si>
  <si>
    <t xml:space="preserve">36.4</t>
  </si>
  <si>
    <t xml:space="preserve">(28.3–45.2)</t>
  </si>
  <si>
    <t xml:space="preserve">Measure 21216 - Exclusive vaping in the past year</t>
  </si>
  <si>
    <t xml:space="preserve">(77.3–92.0)</t>
  </si>
  <si>
    <t xml:space="preserve">(8.0–22.7)</t>
  </si>
  <si>
    <t xml:space="preserve">83.8</t>
  </si>
  <si>
    <t xml:space="preserve">(77.1–88.9)</t>
  </si>
  <si>
    <t xml:space="preserve">(11.1–22.9)</t>
  </si>
  <si>
    <t xml:space="preserve">(81.2–88.2)</t>
  </si>
  <si>
    <t xml:space="preserve">(11.8–18.8)</t>
  </si>
  <si>
    <t xml:space="preserve">(85.9–90.7)</t>
  </si>
  <si>
    <t xml:space="preserve">(9.3–14.1)</t>
  </si>
  <si>
    <t xml:space="preserve">77.5</t>
  </si>
  <si>
    <t xml:space="preserve">(65.9–86.0)</t>
  </si>
  <si>
    <t xml:space="preserve">(14.0–34.1)</t>
  </si>
  <si>
    <t xml:space="preserve">Measure 21217 - Exclusive smoking in the past year</t>
  </si>
  <si>
    <t xml:space="preserve">(97.7–99.8)</t>
  </si>
  <si>
    <t xml:space="preserve">(98.4–99.8)</t>
  </si>
  <si>
    <t xml:space="preserve">(98.2–99.9)</t>
  </si>
  <si>
    <t xml:space="preserve">(97.4–99.8)</t>
  </si>
  <si>
    <t xml:space="preserve">Measure 21218 - Dual use vaping and smoking in the past year</t>
  </si>
  <si>
    <t xml:space="preserve">(92.6–95.4)</t>
  </si>
  <si>
    <t xml:space="preserve">(4.6–7.4)</t>
  </si>
  <si>
    <t xml:space="preserve">(80.9–95.6)</t>
  </si>
  <si>
    <t xml:space="preserve">#9.4</t>
  </si>
  <si>
    <t xml:space="preserve">(4.4–19.1)</t>
  </si>
  <si>
    <t xml:space="preserve">(87.8–95.2)</t>
  </si>
  <si>
    <t xml:space="preserve">(4.8–12.2)</t>
  </si>
  <si>
    <t xml:space="preserve">(88.9–97.6)</t>
  </si>
  <si>
    <t xml:space="preserve">(2.4–11.1)</t>
  </si>
  <si>
    <t xml:space="preserve">(83.1–89.9)</t>
  </si>
  <si>
    <t xml:space="preserve">(10.1–16.9)</t>
  </si>
  <si>
    <t xml:space="preserve">Measure 21222 - Ever vaped</t>
  </si>
  <si>
    <t xml:space="preserve">(79.5–89.2)</t>
  </si>
  <si>
    <t xml:space="preserve">(82.9–90.9)</t>
  </si>
  <si>
    <t xml:space="preserve">(69.5–82.3)</t>
  </si>
  <si>
    <t xml:space="preserve">Has ever vaped</t>
  </si>
  <si>
    <t xml:space="preserve">(10.8–20.5)</t>
  </si>
  <si>
    <t xml:space="preserve">(9.1–17.1)</t>
  </si>
  <si>
    <t xml:space="preserve">(17.7–30.5)</t>
  </si>
  <si>
    <t xml:space="preserve">(88.3–94.4)</t>
  </si>
  <si>
    <t xml:space="preserve">(87.5–95.1)</t>
  </si>
  <si>
    <t xml:space="preserve">(57.9–78.9)</t>
  </si>
  <si>
    <t xml:space="preserve">(5.6–11.7)</t>
  </si>
  <si>
    <t xml:space="preserve">(4.9–12.5)</t>
  </si>
  <si>
    <t xml:space="preserve">30.6</t>
  </si>
  <si>
    <t xml:space="preserve">(21.1–42.1)</t>
  </si>
  <si>
    <t xml:space="preserve">(83.5–92.0)</t>
  </si>
  <si>
    <t xml:space="preserve">(85.5–92.8)</t>
  </si>
  <si>
    <t xml:space="preserve">(67.7–77.0)</t>
  </si>
  <si>
    <t xml:space="preserve">(8.0–16.5)</t>
  </si>
  <si>
    <t xml:space="preserve">(7.2–14.5)</t>
  </si>
  <si>
    <t xml:space="preserve">(23.0–32.3)</t>
  </si>
  <si>
    <t xml:space="preserve">(87.7–94.6)</t>
  </si>
  <si>
    <t xml:space="preserve">(89.2–95.9)</t>
  </si>
  <si>
    <t xml:space="preserve">(72.5–84.7)</t>
  </si>
  <si>
    <t xml:space="preserve">(5.4–12.3)</t>
  </si>
  <si>
    <t xml:space="preserve">(4.1–10.8)</t>
  </si>
  <si>
    <t xml:space="preserve">20.7</t>
  </si>
  <si>
    <t xml:space="preserve">(15.3–27.5)</t>
  </si>
  <si>
    <t xml:space="preserve">(74.5–87.1)</t>
  </si>
  <si>
    <t xml:space="preserve">(77.6–86.2)</t>
  </si>
  <si>
    <t xml:space="preserve">(51.1–64.8)</t>
  </si>
  <si>
    <t xml:space="preserve">(12.9–25.5)</t>
  </si>
  <si>
    <t xml:space="preserve">(13.8–22.4)</t>
  </si>
  <si>
    <t xml:space="preserve">(35.2–48.9)</t>
  </si>
  <si>
    <t xml:space="preserve">Measure 21256 - Source of cigarette: current smokers</t>
  </si>
  <si>
    <t xml:space="preserve">(23.7–41.2)</t>
  </si>
  <si>
    <t xml:space="preserve">(17.8–29.9)</t>
  </si>
  <si>
    <t xml:space="preserve">(11.2–19.8)</t>
  </si>
  <si>
    <t xml:space="preserve">(20.5–44.9)</t>
  </si>
  <si>
    <t xml:space="preserve">(7.6–17.1)</t>
  </si>
  <si>
    <t xml:space="preserve">(10.6–22.9)</t>
  </si>
  <si>
    <t xml:space="preserve">20.8</t>
  </si>
  <si>
    <t xml:space="preserve">(14.6–28.7)</t>
  </si>
  <si>
    <t xml:space="preserve">(16.6–56.2)</t>
  </si>
  <si>
    <t xml:space="preserve">(32.5–44.7)</t>
  </si>
  <si>
    <t xml:space="preserve">38.9</t>
  </si>
  <si>
    <t xml:space="preserve">(31.5–46.7)</t>
  </si>
  <si>
    <t xml:space="preserve">(27.9–55.0)</t>
  </si>
  <si>
    <t xml:space="preserve">(21.5–52.3)</t>
  </si>
  <si>
    <t xml:space="preserve">(22.5–48.6)</t>
  </si>
  <si>
    <t xml:space="preserve">(37.4–71.5)</t>
  </si>
  <si>
    <t xml:space="preserve">(21.9–41.3)</t>
  </si>
  <si>
    <t xml:space="preserve">(55.2–93.8)</t>
  </si>
  <si>
    <t xml:space="preserve">(9.0–18.3)</t>
  </si>
  <si>
    <t xml:space="preserve">(12.4–28.9)</t>
  </si>
  <si>
    <t xml:space="preserve">(13.9–29.9)</t>
  </si>
  <si>
    <t xml:space="preserve">#24.7</t>
  </si>
  <si>
    <t xml:space="preserve">(13.7–40.4)</t>
  </si>
  <si>
    <t xml:space="preserve">(15.9–27.6)</t>
  </si>
  <si>
    <t xml:space="preserve">(8.6–22.4)</t>
  </si>
  <si>
    <t xml:space="preserve">(10.1–22.8)</t>
  </si>
  <si>
    <t xml:space="preserve">#26.5</t>
  </si>
  <si>
    <t xml:space="preserve">(13.0–46.6)</t>
  </si>
  <si>
    <t xml:space="preserve">(9.1–19.5)</t>
  </si>
  <si>
    <t xml:space="preserve">(12.0–22.7)</t>
  </si>
  <si>
    <t xml:space="preserve">#22.1</t>
  </si>
  <si>
    <t xml:space="preserve">(12.6–35.9)</t>
  </si>
  <si>
    <t xml:space="preserve">(36.3–53.7)</t>
  </si>
  <si>
    <t xml:space="preserve">(39.7–54.7)</t>
  </si>
  <si>
    <t xml:space="preserve">(31.9–48.8)</t>
  </si>
  <si>
    <t xml:space="preserve">(30.3–62.8)</t>
  </si>
  <si>
    <t xml:space="preserve">50.4</t>
  </si>
  <si>
    <t xml:space="preserve">(37.1–63.6)</t>
  </si>
  <si>
    <t xml:space="preserve">(49.1–71.9)</t>
  </si>
  <si>
    <t xml:space="preserve">(24.3–55.5)</t>
  </si>
  <si>
    <t xml:space="preserve">58.4</t>
  </si>
  <si>
    <t xml:space="preserve">(45.4–70.3)</t>
  </si>
  <si>
    <t xml:space="preserve">(12.2–25.3)</t>
  </si>
  <si>
    <t xml:space="preserve">(15.9–27.7)</t>
  </si>
  <si>
    <t xml:space="preserve">(14.8–29.3)</t>
  </si>
  <si>
    <t xml:space="preserve">(10.0–22.5)</t>
  </si>
  <si>
    <t xml:space="preserve">(14.6–33.9)</t>
  </si>
  <si>
    <t xml:space="preserve">(21.0–46.8)</t>
  </si>
  <si>
    <t xml:space="preserve">(20.1–32.0)</t>
  </si>
  <si>
    <t xml:space="preserve">(13.5–24.4)</t>
  </si>
  <si>
    <t xml:space="preserve">(11.4–19.9)</t>
  </si>
  <si>
    <t xml:space="preserve">#20.1</t>
  </si>
  <si>
    <t xml:space="preserve">(11.5–32.7)</t>
  </si>
  <si>
    <t xml:space="preserve">(15.4–30.4)</t>
  </si>
  <si>
    <t xml:space="preserve">(11.4–28.0)</t>
  </si>
  <si>
    <t xml:space="preserve">#17.3</t>
  </si>
  <si>
    <t xml:space="preserve">(9.5–29.4)</t>
  </si>
  <si>
    <t xml:space="preserve">(9.2–17.2)</t>
  </si>
  <si>
    <t xml:space="preserve">(12.2–21.3)</t>
  </si>
  <si>
    <t xml:space="preserve">21.5</t>
  </si>
  <si>
    <t xml:space="preserve">(15.2–29.5)</t>
  </si>
  <si>
    <t xml:space="preserve">(8.2–24.9)</t>
  </si>
  <si>
    <t xml:space="preserve">#13.1</t>
  </si>
  <si>
    <t xml:space="preserve">(7.2–22.7)</t>
  </si>
  <si>
    <t xml:space="preserve">#24.8</t>
  </si>
  <si>
    <t xml:space="preserve">(13.0–42.2)</t>
  </si>
  <si>
    <t xml:space="preserve">(36.5–48.1)</t>
  </si>
  <si>
    <t xml:space="preserve">(38.6–48.4)</t>
  </si>
  <si>
    <t xml:space="preserve">(32.4–49.0)</t>
  </si>
  <si>
    <t xml:space="preserve">(29.3–54.7)</t>
  </si>
  <si>
    <t xml:space="preserve">42.7</t>
  </si>
  <si>
    <t xml:space="preserve">(33.6–52.4)</t>
  </si>
  <si>
    <t xml:space="preserve">(45.4–69.4)</t>
  </si>
  <si>
    <t xml:space="preserve">(26.3–42.8)</t>
  </si>
  <si>
    <t xml:space="preserve">(54.8–75.6)</t>
  </si>
  <si>
    <t xml:space="preserve">(20.0–52.6)</t>
  </si>
  <si>
    <t xml:space="preserve">(11.7–21.1)</t>
  </si>
  <si>
    <t xml:space="preserve">(15.3–26.5)</t>
  </si>
  <si>
    <t xml:space="preserve">(16.7–26.0)</t>
  </si>
  <si>
    <t xml:space="preserve">(13.4–27.1)</t>
  </si>
  <si>
    <t xml:space="preserve">(14.1–30.8)</t>
  </si>
  <si>
    <t xml:space="preserve">(12.1–22.8)</t>
  </si>
  <si>
    <t xml:space="preserve">(13.8–36.5)</t>
  </si>
  <si>
    <t xml:space="preserve">(2.3–6.1)</t>
  </si>
  <si>
    <t xml:space="preserve">#10.7</t>
  </si>
  <si>
    <t xml:space="preserve">(6.4–17.2)</t>
  </si>
  <si>
    <t xml:space="preserve">(8.3–14.4)</t>
  </si>
  <si>
    <t xml:space="preserve">(9.1–20.2)</t>
  </si>
  <si>
    <t xml:space="preserve">(18.0–29.0)</t>
  </si>
  <si>
    <t xml:space="preserve">24.8</t>
  </si>
  <si>
    <t xml:space="preserve">(15.6–37.0)</t>
  </si>
  <si>
    <t xml:space="preserve">(9.2–32.3)</t>
  </si>
  <si>
    <t xml:space="preserve">(16.0–44.4)</t>
  </si>
  <si>
    <t xml:space="preserve">(43.6–56.0)</t>
  </si>
  <si>
    <t xml:space="preserve">(36.1–46.8)</t>
  </si>
  <si>
    <t xml:space="preserve">(29.3–54.8)</t>
  </si>
  <si>
    <t xml:space="preserve">49.0</t>
  </si>
  <si>
    <t xml:space="preserve">(37.3–60.7)</t>
  </si>
  <si>
    <t xml:space="preserve">(32.6–56.8)</t>
  </si>
  <si>
    <t xml:space="preserve">(48.5–69.2)</t>
  </si>
  <si>
    <t xml:space="preserve">(32.2–69.7)</t>
  </si>
  <si>
    <t xml:space="preserve">(7.9–19.1)</t>
  </si>
  <si>
    <t xml:space="preserve">22.2</t>
  </si>
  <si>
    <t xml:space="preserve">(15.9–30.0)</t>
  </si>
  <si>
    <t xml:space="preserve">(14.0–26.9)</t>
  </si>
  <si>
    <t xml:space="preserve">(13.6–32.9)</t>
  </si>
  <si>
    <t xml:space="preserve">#21.6</t>
  </si>
  <si>
    <t xml:space="preserve">(11.8–36.1)</t>
  </si>
  <si>
    <t xml:space="preserve">(25.9–40.2)</t>
  </si>
  <si>
    <t xml:space="preserve">(24.2–31.5)</t>
  </si>
  <si>
    <t xml:space="preserve">(17.0–28.4)</t>
  </si>
  <si>
    <t xml:space="preserve">(21.1–48.9)</t>
  </si>
  <si>
    <t xml:space="preserve">30.2</t>
  </si>
  <si>
    <t xml:space="preserve">(20.1–42.7)</t>
  </si>
  <si>
    <t xml:space="preserve">#20.7</t>
  </si>
  <si>
    <t xml:space="preserve">(11.9–33.7)</t>
  </si>
  <si>
    <t xml:space="preserve">(7.3–16.8)</t>
  </si>
  <si>
    <t xml:space="preserve">(5.3–11.5)</t>
  </si>
  <si>
    <t xml:space="preserve">(9.5–25.8)</t>
  </si>
  <si>
    <t xml:space="preserve">(26.9–37.4)</t>
  </si>
  <si>
    <t xml:space="preserve">(36.8–55.3)</t>
  </si>
  <si>
    <t xml:space="preserve">(33.0–44.8)</t>
  </si>
  <si>
    <t xml:space="preserve">#35.1</t>
  </si>
  <si>
    <t xml:space="preserve">(18.9–55.7)</t>
  </si>
  <si>
    <t xml:space="preserve">40.5</t>
  </si>
  <si>
    <t xml:space="preserve">(26.2–56.6)</t>
  </si>
  <si>
    <t xml:space="preserve">(40.6–72.0)</t>
  </si>
  <si>
    <t xml:space="preserve">(16.1–38.5)</t>
  </si>
  <si>
    <t xml:space="preserve">68.4</t>
  </si>
  <si>
    <t xml:space="preserve">(58.4–77.0)</t>
  </si>
  <si>
    <t xml:space="preserve">(15.0–26.9)</t>
  </si>
  <si>
    <t xml:space="preserve">(11.7–27.0)</t>
  </si>
  <si>
    <t xml:space="preserve">(17.6–29.6)</t>
  </si>
  <si>
    <t xml:space="preserve">#20.8</t>
  </si>
  <si>
    <t xml:space="preserve">(11.1–35.6)</t>
  </si>
  <si>
    <t xml:space="preserve">(8.6–28.1)</t>
  </si>
  <si>
    <t xml:space="preserve">(16.2–43.8)</t>
  </si>
  <si>
    <t xml:space="preserve">Measure 21262 - Vaped in the past year</t>
  </si>
  <si>
    <t xml:space="preserve">(13.0–28.5)</t>
  </si>
  <si>
    <t xml:space="preserve">(71.5–87.0)</t>
  </si>
  <si>
    <t xml:space="preserve">(15.7–38.9)</t>
  </si>
  <si>
    <t xml:space="preserve">(61.1–84.3)</t>
  </si>
  <si>
    <t xml:space="preserve">(18.3–27.8)</t>
  </si>
  <si>
    <t xml:space="preserve">(72.2–81.7)</t>
  </si>
  <si>
    <t xml:space="preserve">(11.9–23.1)</t>
  </si>
  <si>
    <t xml:space="preserve">(76.9–88.1)</t>
  </si>
  <si>
    <t xml:space="preserve">35.6</t>
  </si>
  <si>
    <t xml:space="preserve">(27.6–44.5)</t>
  </si>
  <si>
    <t xml:space="preserve">(55.5–72.4)</t>
  </si>
  <si>
    <t xml:space="preserve">Measure 21264 - Vaped any days in the past month</t>
  </si>
  <si>
    <t xml:space="preserve">Didn't vape in the past month</t>
  </si>
  <si>
    <t xml:space="preserve">(95.5–98.5)</t>
  </si>
  <si>
    <t xml:space="preserve">(83.6–92.2)</t>
  </si>
  <si>
    <t xml:space="preserve">Vaped in the past month</t>
  </si>
  <si>
    <t xml:space="preserve">(2.2–6.0)</t>
  </si>
  <si>
    <t xml:space="preserve">(1.5–4.5)</t>
  </si>
  <si>
    <t xml:space="preserve">(7.8–16.4)</t>
  </si>
  <si>
    <t xml:space="preserve">(97.5–99.0)</t>
  </si>
  <si>
    <t xml:space="preserve">98.3</t>
  </si>
  <si>
    <t xml:space="preserve">(96.5–99.2)</t>
  </si>
  <si>
    <t xml:space="preserve">(77.1–89.2)</t>
  </si>
  <si>
    <t xml:space="preserve">(1.0–2.5)</t>
  </si>
  <si>
    <t xml:space="preserve">(0.8–3.5)</t>
  </si>
  <si>
    <t xml:space="preserve">(10.8–22.9)</t>
  </si>
  <si>
    <t xml:space="preserve">(95.8–98.4)</t>
  </si>
  <si>
    <t xml:space="preserve">(96.4–98.7)</t>
  </si>
  <si>
    <t xml:space="preserve">(83.6–88.5)</t>
  </si>
  <si>
    <t xml:space="preserve">(1.6–4.2)</t>
  </si>
  <si>
    <t xml:space="preserve">(1.3–3.6)</t>
  </si>
  <si>
    <t xml:space="preserve">(11.5–16.4)</t>
  </si>
  <si>
    <t xml:space="preserve">(97.8–99.3)</t>
  </si>
  <si>
    <t xml:space="preserve">(97.0–99.3)</t>
  </si>
  <si>
    <t xml:space="preserve">(86.0–93.2)</t>
  </si>
  <si>
    <t xml:space="preserve">(0.7–2.2)</t>
  </si>
  <si>
    <t xml:space="preserve">(6.8–14.0)</t>
  </si>
  <si>
    <t xml:space="preserve">(90.3–96.9)</t>
  </si>
  <si>
    <t xml:space="preserve">(93.3–98.1)</t>
  </si>
  <si>
    <t xml:space="preserve">77.7</t>
  </si>
  <si>
    <t xml:space="preserve">(72.2–82.3)</t>
  </si>
  <si>
    <t xml:space="preserve">(3.1–9.7)</t>
  </si>
  <si>
    <t xml:space="preserve">(1.9–6.7)</t>
  </si>
  <si>
    <t xml:space="preserve">(17.7–27.8)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</si>
</sst>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2">
    <font>
      <sz val="8"/>
      <color theme="1"/>
      <name val="Calibri"/>
      <family val="2"/>
      <scheme val="minor"/>
    </font>
    <font>
      <sz val="8"/>
      <color theme="1"/>
      <name val="Calibri"/>
    </font>
    <font>
      <sz val="24"/>
      <color theme="0"/>
      <name val="Arial"/>
      <family val="2"/>
    </font>
    <font>
      <sz val="10"/>
      <color theme="1"/>
      <name val="Calibri"/>
      <family val="2"/>
      <scheme val="minor"/>
      <b/>
    </font>
    <font>
      <sz val="10"/>
      <color theme="1"/>
      <name val="Calibri"/>
      <family val="2"/>
      <scheme val="minor"/>
    </font>
    <font>
      <sz val="10"/>
      <color rgb="FF000000"/>
      <name val="Calibri"/>
      <family val="2"/>
      <scheme val="minor"/>
      <b/>
    </font>
    <font>
      <sz val="10"/>
      <color theme="0"/>
      <name val="Calibri"/>
      <family val="2"/>
      <scheme val="minor"/>
      <b/>
    </font>
    <font>
      <sz val="9"/>
      <color theme="1"/>
      <name val="Calibri"/>
      <family val="2"/>
      <scheme val="minor"/>
    </font>
    <font>
      <sz val="10"/>
      <color theme="10"/>
      <name val="Calibri"/>
      <family val="2"/>
      <scheme val="minor"/>
      <u val="single"/>
    </font>
    <font>
      <sz val="9"/>
      <color theme="0"/>
      <name val="Arial"/>
      <family val="2"/>
    </font>
    <font>
      <sz val="9"/>
      <color theme="1"/>
      <name val="Arial"/>
      <family val="2"/>
    </font>
    <font>
      <sz val="8"/>
      <color theme="10"/>
      <name val="Calibri"/>
      <family val="2"/>
      <scheme val="minor"/>
      <u val="single"/>
    </font>
    <font>
      <sz val="8"/>
      <color theme="10"/>
      <name val="Calibri"/>
      <u val="single"/>
    </font>
    <font>
      <sz val="10"/>
      <color theme="10"/>
      <name val="Calibri"/>
      <u val="single"/>
    </font>
    <font>
      <sz val="10"/>
      <color theme="1"/>
      <name val="Calibri"/>
      <b/>
    </font>
    <font>
      <sz val="10"/>
      <color theme="1"/>
      <name val="Calibri"/>
    </font>
    <font>
      <sz val="8"/>
      <color theme="1"/>
      <name val="Arial"/>
      <family val="2"/>
      <b/>
    </font>
    <font>
      <sz val="8"/>
      <color theme="1"/>
      <name val="Arial"/>
      <family val="2"/>
    </font>
    <font>
      <sz val="8"/>
      <color theme="1"/>
      <name val="Calibri"/>
      <b/>
    </font>
    <font>
      <sz val="9"/>
      <color theme="1"/>
      <name val="Book Antiqua"/>
      <family val="1"/>
      <b/>
    </font>
    <font>
      <sz val="8"/>
      <color theme="1" tint="0.249977111117893"/>
      <name val="Arial"/>
      <family val="2"/>
      <i/>
    </font>
    <font>
      <sz val="8"/>
      <color theme="1"/>
      <name val="Calibri"/>
      <i/>
    </font>
  </fonts>
  <fills count="5">
    <fill>
      <patternFill patternType="none"/>
    </fill>
    <fill>
      <patternFill patternType="gray125"/>
    </fill>
    <fill>
      <patternFill patternType="solid">
        <fgColor theme="4"/>
        <bgColor indexed="64"/>
      </patternFill>
    </fill>
    <fill>
      <patternFill patternType="solid">
        <fgColor theme="4"/>
        <bgColor auto="1"/>
      </patternFill>
    </fill>
    <fill>
      <patternFill patternType="solid">
        <fgColor rgb="FFF2F2F2"/>
      </patternFill>
    </fill>
  </fills>
  <borders count="32">
    <border>
      <left/>
      <right/>
      <top/>
      <bottom/>
      <diagonal/>
    </border>
    <border>
      <left style="medium">
        <color indexed="64"/>
      </left>
      <top style="medium">
        <color indexed="64"/>
      </top>
    </border>
    <border>
      <top style="medium">
        <color indexed="64"/>
      </top>
    </border>
    <border>
      <left style="medium">
        <color indexed="64"/>
      </left>
      <right style="medium">
        <color indexed="64"/>
      </right>
      <top style="medium">
        <color indexed="64"/>
      </top>
      <bottom style="medium">
        <color indexed="64"/>
      </bottom>
    </border>
    <border>
      <right style="medium">
        <color indexed="64"/>
      </right>
      <top style="medium">
        <color indexed="64"/>
      </top>
      <bottom style="medium">
        <color indexed="64"/>
      </bottom>
    </border>
    <border>
      <left style="medium">
        <color indexed="64"/>
      </left>
      <right style="medium">
        <color indexed="64"/>
      </right>
      <bottom style="medium">
        <color indexed="64"/>
      </bottom>
    </border>
    <border>
      <right style="medium">
        <color indexed="64"/>
      </right>
      <bottom style="medium">
        <color indexed="64"/>
      </bottom>
    </border>
    <border>
      <left style="medium">
        <color indexed="64"/>
      </left>
      <bottom style="medium">
        <color indexed="64"/>
      </bottom>
    </border>
    <border>
      <bottom style="medium">
        <color indexed="64"/>
      </bottom>
    </border>
    <border>
      <left style="medium">
        <color indexed="64"/>
      </left>
      <top style="medium">
        <color indexed="64"/>
      </top>
      <bottom style="medium">
        <color indexed="64"/>
      </bottom>
    </border>
    <border>
      <top style="medium">
        <color indexed="64"/>
      </top>
      <bottom style="medium">
        <color indexed="64"/>
      </bottom>
    </border>
    <border>
      <left style="medium">
        <color indexed="64"/>
      </left>
    </border>
    <border>
      <right style="medium">
        <color indexed="64"/>
      </right>
    </border>
    <border>
      <bottom style="medium">
        <color rgb="FF000000"/>
      </bottom>
    </border>
    <border>
      <left style="medium">
        <color rgb="FF000000"/>
      </left>
    </border>
    <border>
      <left style="medium">
        <color rgb="FF000000"/>
      </left>
      <bottom style="medium">
        <color rgb="FF000000"/>
      </bottom>
    </border>
    <border>
      <right style="medium">
        <color rgb="FF000000"/>
      </right>
      <bottom style="medium">
        <color rgb="FF000000"/>
      </bottom>
    </border>
    <border>
      <right style="medium">
        <color rgb="FF000000"/>
      </right>
    </border>
    <border>
      <top style="thin">
        <color theme="4"/>
      </top>
    </border>
    <border>
      <top style="thin">
        <color rgb="FF000000"/>
      </top>
      <bottom style="thin">
        <color rgb="FF000000"/>
      </bottom>
    </border>
    <border>
      <top style="thin">
        <color rgb="FF000000"/>
      </top>
    </border>
    <border>
      <top style="thin">
        <color rgb="FFBFBFBF"/>
      </top>
    </border>
    <border>
      <top style="medium">
        <color rgb="FF000000"/>
      </top>
    </border>
    <border>
      <left style="medium">
        <color rgb="FF000000"/>
      </left>
      <bottom style="thin">
        <color theme="4"/>
      </bottom>
    </border>
    <border>
      <left style="medium">
        <color rgb="FF000000"/>
      </left>
      <top style="thin">
        <color rgb="FF000000"/>
      </top>
      <bottom style="thin">
        <color rgb="FF000000"/>
      </bottom>
    </border>
    <border>
      <left style="medium">
        <color rgb="FF000000"/>
      </left>
      <top style="thin">
        <color rgb="FF000000"/>
      </top>
    </border>
    <border>
      <left style="medium">
        <color rgb="FF000000"/>
      </left>
      <top style="thin">
        <color rgb="FFBFBFBF"/>
      </top>
    </border>
    <border>
      <left style="medium">
        <color rgb="FF000000"/>
      </left>
      <top style="medium">
        <color rgb="FF000000"/>
      </top>
    </border>
    <border>
      <right style="medium">
        <color rgb="FF000000"/>
      </right>
      <top style="thin">
        <color rgb="FF000000"/>
      </top>
      <bottom style="thin">
        <color rgb="FF000000"/>
      </bottom>
    </border>
    <border>
      <right style="medium">
        <color rgb="FF000000"/>
      </right>
      <top style="thin">
        <color rgb="FF000000"/>
      </top>
    </border>
    <border>
      <right style="medium">
        <color rgb="FF000000"/>
      </right>
      <top style="thin">
        <color rgb="FFBFBFBF"/>
      </top>
    </border>
    <border>
      <right style="medium">
        <color rgb="FF000000"/>
      </right>
      <top style="medium">
        <color rgb="FF000000"/>
      </top>
    </border>
  </borders>
  <cellStyleXfs count="1">
    <xf numFmtId="0" fontId="0" fillId="0" borderId="0"/>
  </cellStyleXfs>
  <cellXfs count="82">
    <xf numFmtId="0" fontId="0" fillId="0" borderId="0" xfId="0"/>
    <xf numFmtId="0" fontId="1" fillId="0" borderId="0" xfId="0" applyFont="1"/>
    <xf numFmtId="0" fontId="2" fillId="2" borderId="1" xfId="0" applyFont="1" applyFill="1" applyBorder="1" applyAlignment="1">
      <alignment horizontal="left" vertical="center" indent="1"/>
    </xf>
    <xf numFmtId="0" fontId="2" fillId="2" borderId="2" xfId="0" applyFont="1" applyFill="1" applyBorder="1" applyAlignment="1">
      <alignment horizontal="left" vertical="center" indent="1"/>
    </xf>
    <xf numFmtId="0" fontId="3" fillId="0" borderId="0" xfId="0" applyFont="1" applyAlignment="1">
      <alignment horizontal="left" vertical="center"/>
    </xf>
    <xf numFmtId="0" fontId="4" fillId="0" borderId="0" xfId="0" applyFont="1"/>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center"/>
    </xf>
    <xf numFmtId="0" fontId="6" fillId="2" borderId="3" xfId="0" applyFont="1" applyFill="1" applyBorder="1" applyAlignment="1">
      <alignment horizontal="left" vertical="center" indent="1" wrapText="1"/>
    </xf>
    <xf numFmtId="0" fontId="6" fillId="2" borderId="4" xfId="0" applyFont="1" applyFill="1" applyBorder="1" applyAlignment="1">
      <alignment horizontal="center" vertical="center" wrapText="1"/>
    </xf>
    <xf numFmtId="0" fontId="4" fillId="0" borderId="5" xfId="0" applyFont="1" applyBorder="1" applyAlignment="1">
      <alignment horizontal="left" vertical="center" indent="1" wrapText="1"/>
    </xf>
    <xf numFmtId="0" fontId="4" fillId="0" borderId="6" xfId="0" applyFont="1" applyBorder="1" applyAlignment="1">
      <alignment horizontal="center" vertical="center" wrapText="1"/>
    </xf>
    <xf numFmtId="0" fontId="7" fillId="2" borderId="1" xfId="0" applyFont="1" applyFill="1" applyBorder="1"/>
    <xf numFmtId="0" fontId="8" fillId="0" borderId="0" xfId="0" applyFont="1" applyAlignment="1">
      <alignment horizontal="left" vertical="center"/>
    </xf>
    <xf numFmtId="0" fontId="9" fillId="3" borderId="2" xfId="0" applyFont="1" applyFill="1" applyBorder="1" applyAlignment="1">
      <alignment horizontal="right"/>
    </xf>
    <xf numFmtId="0" fontId="4" fillId="0" borderId="7" xfId="0" applyFont="1" applyBorder="1" applyAlignment="1">
      <alignment horizontal="left" vertical="center" indent="1" wrapText="1"/>
    </xf>
    <xf numFmtId="0" fontId="10" fillId="2" borderId="2" xfId="0" applyFont="1" applyFill="1" applyBorder="1" applyAlignment="1">
      <alignment horizontal="left"/>
    </xf>
    <xf numFmtId="0" fontId="4" fillId="0" borderId="8" xfId="0" applyFont="1" applyBorder="1" applyAlignment="1">
      <alignment horizontal="left" vertical="center" indent="1" wrapText="1"/>
    </xf>
    <xf numFmtId="0" fontId="4" fillId="0" borderId="6" xfId="0" applyFont="1" applyBorder="1" applyAlignment="1">
      <alignment horizontal="left" vertical="center" indent="1" wrapText="1"/>
    </xf>
    <xf numFmtId="0" fontId="6" fillId="2" borderId="9" xfId="0" applyFont="1" applyFill="1" applyBorder="1" applyAlignment="1">
      <alignment horizontal="left" vertical="center" indent="1" wrapText="1"/>
    </xf>
    <xf numFmtId="0" fontId="6" fillId="2" borderId="10" xfId="0" applyFont="1" applyFill="1" applyBorder="1" applyAlignment="1">
      <alignment horizontal="left" vertical="center" indent="1" wrapText="1"/>
    </xf>
    <xf numFmtId="0" fontId="6" fillId="2" borderId="4" xfId="0" applyFont="1" applyFill="1" applyBorder="1" applyAlignment="1">
      <alignment horizontal="left" vertical="center" indent="1" wrapText="1"/>
    </xf>
    <xf numFmtId="0" fontId="7" fillId="0" borderId="11" xfId="0" applyFont="1" applyBorder="1"/>
    <xf numFmtId="0" fontId="7" fillId="0" borderId="12" xfId="0" applyFont="1" applyBorder="1"/>
    <xf numFmtId="0" fontId="7" fillId="0" borderId="7" xfId="0" applyFont="1" applyBorder="1"/>
    <xf numFmtId="0" fontId="7" fillId="0" borderId="8" xfId="0" applyFont="1" applyBorder="1"/>
    <xf numFmtId="0" fontId="7" fillId="0" borderId="6" xfId="0" applyFont="1" applyBorder="1"/>
    <xf numFmtId="0" fontId="11" fillId="0" borderId="0" xfId="0" applyFont="1" applyAlignment="1">
      <alignment vertical="center"/>
    </xf>
    <xf numFmtId="0" fontId="1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4" xfId="0" applyFont="1" applyBorder="1"/>
    <xf numFmtId="0" fontId="1" fillId="0" borderId="16" xfId="0" applyFont="1" applyBorder="1"/>
    <xf numFmtId="0" fontId="1" fillId="0" borderId="17" xfId="0" applyFont="1" applyBorder="1"/>
    <xf numFmtId="0" fontId="1" fillId="2" borderId="1" xfId="0" applyFont="1" applyFill="1" applyBorder="1"/>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5" fillId="0" borderId="13" xfId="0" applyFont="1" applyBorder="1" applyAlignment="1">
      <alignment vertical="top" wrapText="1"/>
    </xf>
    <xf numFmtId="0" fontId="1" fillId="0" borderId="15" xfId="0" applyFont="1" applyBorder="1"/>
    <xf numFmtId="0" fontId="16" fillId="0" borderId="0" xfId="0" applyFont="1" applyAlignment="1">
      <alignment horizontal="left"/>
    </xf>
    <xf numFmtId="0" fontId="16" fillId="0" borderId="0" xfId="0" applyFont="1" applyAlignment="1">
      <alignment horizontal="right"/>
    </xf>
    <xf numFmtId="3" fontId="16" fillId="0" borderId="18" xfId="0" applyFont="1" applyNumberFormat="1" applyBorder="1" applyAlignment="1">
      <alignment horizontal="center"/>
    </xf>
    <xf numFmtId="3" fontId="17" fillId="0" borderId="0" xfId="0" applyFont="1" applyNumberFormat="1" applyAlignment="1">
      <alignment horizontal="right"/>
    </xf>
    <xf numFmtId="0" fontId="18" fillId="0" borderId="19" xfId="0" applyFont="1" applyBorder="1" applyAlignment="1">
      <alignment horizontal="right"/>
    </xf>
    <xf numFmtId="0" fontId="1" fillId="4" borderId="0" xfId="0" applyFont="1" applyFill="1" applyAlignment="1">
      <alignment horizontal="right" vertical="center"/>
    </xf>
    <xf numFmtId="0" fontId="18" fillId="0" borderId="20" xfId="0" applyFont="1" applyBorder="1" applyAlignment="1">
      <alignment horizontal="right" vertical="center"/>
    </xf>
    <xf numFmtId="0" fontId="18" fillId="0" borderId="21" xfId="0" applyFont="1" applyBorder="1" applyAlignment="1">
      <alignment horizontal="right" vertical="center"/>
    </xf>
    <xf numFmtId="0" fontId="1" fillId="0" borderId="0" xfId="0" applyFont="1" applyAlignment="1">
      <alignment horizontal="right" vertical="center"/>
    </xf>
    <xf numFmtId="0" fontId="1" fillId="0" borderId="13" xfId="0" applyFont="1" applyBorder="1" applyAlignment="1">
      <alignment horizontal="right" vertical="center"/>
    </xf>
    <xf numFmtId="0" fontId="9" fillId="3" borderId="22" xfId="0" applyFont="1" applyFill="1" applyBorder="1" applyAlignment="1">
      <alignment horizontal="right"/>
    </xf>
    <xf numFmtId="0" fontId="1" fillId="0" borderId="22" xfId="0" applyFont="1" applyBorder="1"/>
    <xf numFmtId="0" fontId="17" fillId="0" borderId="14" xfId="0" applyFont="1" applyBorder="1" applyAlignment="1">
      <alignment horizontal="left"/>
    </xf>
    <xf numFmtId="0" fontId="19" fillId="0" borderId="14" xfId="0" applyFont="1" applyBorder="1" applyAlignment="1">
      <alignment horizontal="left"/>
    </xf>
    <xf numFmtId="0" fontId="16" fillId="0" borderId="14" xfId="0" applyFont="1" applyBorder="1" applyAlignment="1">
      <alignment horizontal="left"/>
    </xf>
    <xf numFmtId="0" fontId="16" fillId="0" borderId="23" xfId="0" applyFont="1" applyBorder="1" applyAlignment="1">
      <alignment horizontal="left" wrapText="1"/>
    </xf>
    <xf numFmtId="0" fontId="20" fillId="0" borderId="14" xfId="0" applyFont="1" applyBorder="1" applyAlignment="1">
      <alignment horizontal="left"/>
    </xf>
    <xf numFmtId="0" fontId="18" fillId="0" borderId="24" xfId="0" applyFont="1" applyBorder="1" applyAlignment="1">
      <alignment horizontal="right"/>
    </xf>
    <xf numFmtId="0" fontId="21" fillId="0" borderId="14" xfId="0" applyFont="1" applyBorder="1" applyAlignment="1">
      <alignment vertical="center" indent="2" wrapText="1"/>
    </xf>
    <xf numFmtId="0" fontId="21" fillId="4" borderId="14" xfId="0" applyFont="1" applyFill="1" applyBorder="1" applyAlignment="1">
      <alignment vertical="center" indent="2" wrapText="1"/>
    </xf>
    <xf numFmtId="0" fontId="18" fillId="0" borderId="25" xfId="0" applyFont="1" applyBorder="1" applyAlignment="1">
      <alignment vertical="center" wrapText="1"/>
    </xf>
    <xf numFmtId="0" fontId="18" fillId="0" borderId="26" xfId="0" applyFont="1" applyBorder="1" applyAlignment="1">
      <alignment vertical="center" indent="1" wrapText="1"/>
    </xf>
    <xf numFmtId="0" fontId="21" fillId="0" borderId="15" xfId="0" applyFont="1" applyBorder="1" applyAlignment="1">
      <alignment vertical="center" indent="2" wrapText="1"/>
    </xf>
    <xf numFmtId="0" fontId="17" fillId="2" borderId="27" xfId="0" applyFont="1" applyFill="1" applyBorder="1" applyAlignment="1">
      <alignment horizontal="left"/>
    </xf>
    <xf numFmtId="0" fontId="18" fillId="0" borderId="28" xfId="0" applyFont="1" applyBorder="1" applyAlignment="1">
      <alignment horizontal="right"/>
    </xf>
    <xf numFmtId="0" fontId="1" fillId="4" borderId="17" xfId="0" applyFont="1" applyFill="1" applyBorder="1" applyAlignment="1">
      <alignment horizontal="right" vertical="center"/>
    </xf>
    <xf numFmtId="0" fontId="18" fillId="0" borderId="29" xfId="0" applyFont="1" applyBorder="1" applyAlignment="1">
      <alignment horizontal="right" vertical="center"/>
    </xf>
    <xf numFmtId="0" fontId="18" fillId="0" borderId="30" xfId="0" applyFont="1" applyBorder="1" applyAlignment="1">
      <alignment horizontal="right" vertical="center"/>
    </xf>
    <xf numFmtId="0" fontId="1" fillId="0" borderId="17" xfId="0" applyFont="1" applyBorder="1" applyAlignment="1">
      <alignment horizontal="right" vertical="center"/>
    </xf>
    <xf numFmtId="0" fontId="1" fillId="0" borderId="16" xfId="0" applyFont="1" applyBorder="1" applyAlignment="1">
      <alignment horizontal="right" vertical="center"/>
    </xf>
    <xf numFmtId="0" fontId="1" fillId="0" borderId="31" xfId="0" applyFont="1" applyBorder="1"/>
    <xf numFmtId="0" fontId="1" fillId="4" borderId="13" xfId="0" applyFont="1" applyFill="1" applyBorder="1" applyAlignment="1">
      <alignment horizontal="right" vertical="center"/>
    </xf>
    <xf numFmtId="0" fontId="21" fillId="4" borderId="15" xfId="0" applyFont="1" applyFill="1" applyBorder="1" applyAlignment="1">
      <alignment vertical="center" indent="2" wrapText="1"/>
    </xf>
    <xf numFmtId="0" fontId="1" fillId="4" borderId="16" xfId="0" applyFont="1" applyFill="1" applyBorder="1" applyAlignment="1">
      <alignment horizontal="right" vertical="center"/>
    </xf>
    <xf numFmtId="0" fontId="21" fillId="0" borderId="14" xfId="0" applyFont="1" applyBorder="1" applyAlignment="1">
      <alignment vertical="center" indent="1" wrapText="1"/>
    </xf>
    <xf numFmtId="0" fontId="21" fillId="4" borderId="14" xfId="0" applyFont="1" applyFill="1" applyBorder="1" applyAlignment="1">
      <alignment vertical="center" indent="1" wrapText="1"/>
    </xf>
    <xf numFmtId="0" fontId="21" fillId="4" borderId="15" xfId="0" applyFont="1" applyFill="1" applyBorder="1" applyAlignment="1">
      <alignment vertical="center" indent="1" wrapText="1"/>
    </xf>
    <xf numFmtId="0" fontId="16" fillId="0" borderId="17" xfId="0" applyFont="1" applyBorder="1" applyAlignment="1">
      <alignment horizontal="right"/>
    </xf>
    <xf numFmtId="3" fontId="17" fillId="0" borderId="17" xfId="0" applyFont="1" applyNumberFormat="1" applyBorder="1" applyAlignment="1">
      <alignment horizontal="right"/>
    </xf>
    <xf numFmtId="0" fontId="21" fillId="0" borderId="15" xfId="0" applyFont="1" applyBorder="1" applyAlignment="1">
      <alignment vertical="center" indent="1"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theme" Target="theme/theme1.xml"/><Relationship Id="rId85" Type="http://schemas.openxmlformats.org/officeDocument/2006/relationships/styles" Target="styles.xml"/><Relationship Id="rId86"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2.jpg"/></Relationships>
</file>

<file path=xl/drawings/_rels/drawing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1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2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3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4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5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6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4.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5.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6.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7.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8.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79.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80.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81.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82.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_rels/drawing83.xml.rels><?xml version="1.0" encoding="UTF-8" standalone="yes"?><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9144000" cy="51435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50800</xdr:colOff>
      <xdr:row>1</xdr:row>
      <xdr:rowOff>38100</xdr:rowOff>
    </xdr:from>
    <xdr:to>
      <xdr:col>2</xdr:col>
      <xdr:colOff>1491251</xdr:colOff>
      <xdr:row>1</xdr:row>
      <xdr:rowOff>457200</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DAC09AB9-ADAA-4A62-8618-B9F2C183826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139700" y="152400"/>
          <a:ext cx="1605551" cy="419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47626</xdr:colOff>
      <xdr:row>1</xdr:row>
      <xdr:rowOff>38100</xdr:rowOff>
    </xdr:from>
    <xdr:to>
      <xdr:col>2</xdr:col>
      <xdr:colOff>1488077</xdr:colOff>
      <xdr:row>1</xdr:row>
      <xdr:rowOff>457200</xdr:rowOff>
    </xdr:to>
    <xdr:pic>
      <xdr:nvPicPr>
        <xdr:cNvPr id="2" name="Picture 1" descr="ACT Health logo">
          <a:hlinkClick xmlns:r="http://schemas.openxmlformats.org/officeDocument/2006/relationships" r:id="rId1"/>
          <a:extLst>
            <a:ext uri="{FF2B5EF4-FFF2-40B4-BE49-F238E27FC236}">
              <a16:creationId xmlns:a16="http://schemas.microsoft.com/office/drawing/2014/main" id="{CE5BF052-78F3-4393-867D-99FE2A7DAFE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133351" y="152400"/>
          <a:ext cx="1602376" cy="4191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47626</xdr:colOff>
      <xdr:row>1</xdr:row>
      <xdr:rowOff>38100</xdr:rowOff>
    </xdr:from>
    <xdr:to>
      <xdr:col>2</xdr:col>
      <xdr:colOff>1488077</xdr:colOff>
      <xdr:row>1</xdr:row>
      <xdr:rowOff>457200</xdr:rowOff>
    </xdr:to>
    <xdr:pic>
      <xdr:nvPicPr>
        <xdr:cNvPr id="2" name="Picture 1" descr="ACT Health logo">
          <a:hlinkClick xmlns:r="http://schemas.openxmlformats.org/officeDocument/2006/relationships" r:id="rId1"/>
          <a:extLst>
            <a:ext uri="{FF2B5EF4-FFF2-40B4-BE49-F238E27FC236}">
              <a16:creationId xmlns:a16="http://schemas.microsoft.com/office/drawing/2014/main" id="{CE5BF052-78F3-4393-867D-99FE2A7DAFE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133351" y="152400"/>
          <a:ext cx="1602376" cy="4191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5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6.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8.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79.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8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8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8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drawings/drawing8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66675</xdr:colOff>
      <xdr:row>1</xdr:row>
      <xdr:rowOff>47625</xdr:rowOff>
    </xdr:from>
    <xdr:to>
      <xdr:col>1</xdr:col>
      <xdr:colOff>1669051</xdr:colOff>
      <xdr:row>1</xdr:row>
      <xdr:rowOff>466725</xdr:rowOff>
    </xdr:to>
    <xdr:pic>
      <xdr:nvPicPr>
        <xdr:cNvPr id="4" name="Picture 3" descr="ACT Health logo">
          <a:hlinkClick xmlns:r="http://schemas.openxmlformats.org/officeDocument/2006/relationships" r:id="rId1"/>
          <a:extLst>
            <a:ext uri="{FF2B5EF4-FFF2-40B4-BE49-F238E27FC236}">
              <a16:creationId xmlns:a16="http://schemas.microsoft.com/office/drawing/2014/main" id="{87960C78-618F-425C-9F37-B17AE3FC920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100000"/>
                  </a14:imgEffect>
                </a14:imgLayer>
              </a14:imgProps>
            </a:ext>
            <a:ext uri="{28A0092B-C50C-407E-A947-70E740481C1C}">
              <a14:useLocalDpi xmlns:a14="http://schemas.microsoft.com/office/drawing/2010/main" val="0"/>
            </a:ext>
          </a:extLst>
        </a:blip>
        <a:stretch>
          <a:fillRect/>
        </a:stretch>
      </xdr:blipFill>
      <xdr:spPr bwMode="auto">
        <a:xfrm>
          <a:off x="66675" y="47625"/>
          <a:ext cx="1602376" cy="419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Glenn - Chronic Disease">
      <a:dk1>
        <a:sysClr val="windowText" lastClr="000000"/>
      </a:dk1>
      <a:lt1>
        <a:sysClr val="window" lastClr="FFFFFF"/>
      </a:lt1>
      <a:dk2>
        <a:srgbClr val="44546A"/>
      </a:dk2>
      <a:lt2>
        <a:srgbClr val="E7E6E6"/>
      </a:lt2>
      <a:accent1>
        <a:srgbClr val="23397E"/>
      </a:accent1>
      <a:accent2>
        <a:srgbClr val="ED7D31"/>
      </a:accent2>
      <a:accent3>
        <a:srgbClr val="A5A5A5"/>
      </a:accent3>
      <a:accent4>
        <a:srgbClr val="AB4399"/>
      </a:accent4>
      <a:accent5>
        <a:srgbClr val="00828C"/>
      </a:accent5>
      <a:accent6>
        <a:srgbClr val="E0CC2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3h" Type="http://schemas.openxmlformats.org/officeDocument/2006/relationships/hyperlink" Target="https://www.cmtedd.act.gov.au/__data/assets/word_doc/0009/2273904/Sex,-Gender,-Sexual-Orientation-and-Variations-of-Sex-Characteristics-Data-Standard.docx"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Relationship Id="rId2" Type="http://schemas.openxmlformats.org/officeDocument/2006/relationships/printerSettings" Target="../printerSettings/printerSettings35.bin"/><Relationship Id="rIdvml" Type="http://schemas.openxmlformats.org/officeDocument/2006/relationships/vmlDrawing" Target="../drawings/vmlDrawing35.v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Relationship Id="rId2" Type="http://schemas.openxmlformats.org/officeDocument/2006/relationships/printerSettings" Target="../printerSettings/printerSettings36.bin"/><Relationship Id="rIdvml" Type="http://schemas.openxmlformats.org/officeDocument/2006/relationships/vmlDrawing" Target="../drawings/vmlDrawing36.vml"/></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Relationship Id="rId2" Type="http://schemas.openxmlformats.org/officeDocument/2006/relationships/printerSettings" Target="../printerSettings/printerSettings37.bin"/><Relationship Id="rIdvml" Type="http://schemas.openxmlformats.org/officeDocument/2006/relationships/vmlDrawing" Target="../drawings/vmlDrawing37.vml"/></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Relationship Id="rId2" Type="http://schemas.openxmlformats.org/officeDocument/2006/relationships/printerSettings" Target="../printerSettings/printerSettings38.bin"/><Relationship Id="rIdvml" Type="http://schemas.openxmlformats.org/officeDocument/2006/relationships/vmlDrawing" Target="../drawings/vmlDrawing38.vml"/></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Relationship Id="rId2" Type="http://schemas.openxmlformats.org/officeDocument/2006/relationships/printerSettings" Target="../printerSettings/printerSettings39.bin"/><Relationship Id="rIdvml" Type="http://schemas.openxmlformats.org/officeDocument/2006/relationships/vmlDrawing" Target="../drawings/vmlDrawing39.vml"/></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Relationship Id="rId2" Type="http://schemas.openxmlformats.org/officeDocument/2006/relationships/printerSettings" Target="../printerSettings/printerSettings40.bin"/><Relationship Id="rIdvml" Type="http://schemas.openxmlformats.org/officeDocument/2006/relationships/vmlDrawing" Target="../drawings/vmlDrawing40.vml"/></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Relationship Id="rId2" Type="http://schemas.openxmlformats.org/officeDocument/2006/relationships/printerSettings" Target="../printerSettings/printerSettings41.bin"/><Relationship Id="rIdvml" Type="http://schemas.openxmlformats.org/officeDocument/2006/relationships/vmlDrawing" Target="../drawings/vmlDrawing41.v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Relationship Id="rId2" Type="http://schemas.openxmlformats.org/officeDocument/2006/relationships/printerSettings" Target="../printerSettings/printerSettings42.bin"/><Relationship Id="rIdvml" Type="http://schemas.openxmlformats.org/officeDocument/2006/relationships/vmlDrawing" Target="../drawings/vmlDrawing42.v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Relationship Id="rId2" Type="http://schemas.openxmlformats.org/officeDocument/2006/relationships/printerSettings" Target="../printerSettings/printerSettings43.bin"/><Relationship Id="rIdvml" Type="http://schemas.openxmlformats.org/officeDocument/2006/relationships/vmlDrawing" Target="../drawings/vmlDrawing43.v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44.xml"/><Relationship Id="rId2" Type="http://schemas.openxmlformats.org/officeDocument/2006/relationships/printerSettings" Target="../printerSettings/printerSettings44.bin"/><Relationship Id="rIdvml" Type="http://schemas.openxmlformats.org/officeDocument/2006/relationships/vmlDrawing" Target="../drawings/vmlDrawing44.vml"/></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5.xml"/><Relationship Id="rId2" Type="http://schemas.openxmlformats.org/officeDocument/2006/relationships/printerSettings" Target="../printerSettings/printerSettings45.bin"/><Relationship Id="rIdvml" Type="http://schemas.openxmlformats.org/officeDocument/2006/relationships/vmlDrawing" Target="../drawings/vmlDrawing45.vml"/></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46.xml"/><Relationship Id="rId2" Type="http://schemas.openxmlformats.org/officeDocument/2006/relationships/printerSettings" Target="../printerSettings/printerSettings46.bin"/><Relationship Id="rIdvml" Type="http://schemas.openxmlformats.org/officeDocument/2006/relationships/vmlDrawing" Target="../drawings/vmlDrawing46.v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47.xml"/><Relationship Id="rId2" Type="http://schemas.openxmlformats.org/officeDocument/2006/relationships/printerSettings" Target="../printerSettings/printerSettings47.bin"/><Relationship Id="rIdvml" Type="http://schemas.openxmlformats.org/officeDocument/2006/relationships/vmlDrawing" Target="../drawings/vmlDrawing47.v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48.xml"/><Relationship Id="rId2" Type="http://schemas.openxmlformats.org/officeDocument/2006/relationships/printerSettings" Target="../printerSettings/printerSettings48.bin"/><Relationship Id="rIdvml" Type="http://schemas.openxmlformats.org/officeDocument/2006/relationships/vmlDrawing" Target="../drawings/vmlDrawing48.v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49.xml"/><Relationship Id="rId2" Type="http://schemas.openxmlformats.org/officeDocument/2006/relationships/printerSettings" Target="../printerSettings/printerSettings49.bin"/><Relationship Id="rIdvml" Type="http://schemas.openxmlformats.org/officeDocument/2006/relationships/vmlDrawing" Target="../drawings/vmlDrawing49.vml"/></Relationships>
</file>

<file path=xl/worksheets/_rels/sheet50.xml.rels><?xml version="1.0" encoding="UTF-8" standalone="yes"?><Relationships xmlns="http://schemas.openxmlformats.org/package/2006/relationships"><Relationship Id="rId1" Type="http://schemas.openxmlformats.org/officeDocument/2006/relationships/drawing" Target="../drawings/drawing50.xml"/><Relationship Id="rId2" Type="http://schemas.openxmlformats.org/officeDocument/2006/relationships/printerSettings" Target="../printerSettings/printerSettings50.bin"/><Relationship Id="rIdvml" Type="http://schemas.openxmlformats.org/officeDocument/2006/relationships/vmlDrawing" Target="../drawings/vmlDrawing50.vml"/></Relationships>
</file>

<file path=xl/worksheets/_rels/sheet51.xml.rels><?xml version="1.0" encoding="UTF-8" standalone="yes"?><Relationships xmlns="http://schemas.openxmlformats.org/package/2006/relationships"><Relationship Id="rId1" Type="http://schemas.openxmlformats.org/officeDocument/2006/relationships/drawing" Target="../drawings/drawing51.xml"/><Relationship Id="rId2" Type="http://schemas.openxmlformats.org/officeDocument/2006/relationships/printerSettings" Target="../printerSettings/printerSettings51.bin"/><Relationship Id="rIdvml" Type="http://schemas.openxmlformats.org/officeDocument/2006/relationships/vmlDrawing" Target="../drawings/vmlDrawing51.vml"/></Relationships>
</file>

<file path=xl/worksheets/_rels/sheet52.xml.rels><?xml version="1.0" encoding="UTF-8" standalone="yes"?><Relationships xmlns="http://schemas.openxmlformats.org/package/2006/relationships"><Relationship Id="rId1" Type="http://schemas.openxmlformats.org/officeDocument/2006/relationships/drawing" Target="../drawings/drawing52.xml"/><Relationship Id="rId2" Type="http://schemas.openxmlformats.org/officeDocument/2006/relationships/printerSettings" Target="../printerSettings/printerSettings52.bin"/><Relationship Id="rIdvml" Type="http://schemas.openxmlformats.org/officeDocument/2006/relationships/vmlDrawing" Target="../drawings/vmlDrawing52.vml"/></Relationships>
</file>

<file path=xl/worksheets/_rels/sheet53.xml.rels><?xml version="1.0" encoding="UTF-8" standalone="yes"?><Relationships xmlns="http://schemas.openxmlformats.org/package/2006/relationships"><Relationship Id="rId1" Type="http://schemas.openxmlformats.org/officeDocument/2006/relationships/drawing" Target="../drawings/drawing53.xml"/><Relationship Id="rId2" Type="http://schemas.openxmlformats.org/officeDocument/2006/relationships/printerSettings" Target="../printerSettings/printerSettings53.bin"/><Relationship Id="rIdvml" Type="http://schemas.openxmlformats.org/officeDocument/2006/relationships/vmlDrawing" Target="../drawings/vmlDrawing53.vml"/></Relationships>
</file>

<file path=xl/worksheets/_rels/sheet54.xml.rels><?xml version="1.0" encoding="UTF-8" standalone="yes"?><Relationships xmlns="http://schemas.openxmlformats.org/package/2006/relationships"><Relationship Id="rId1" Type="http://schemas.openxmlformats.org/officeDocument/2006/relationships/drawing" Target="../drawings/drawing54.xml"/><Relationship Id="rId2" Type="http://schemas.openxmlformats.org/officeDocument/2006/relationships/printerSettings" Target="../printerSettings/printerSettings54.bin"/><Relationship Id="rIdvml" Type="http://schemas.openxmlformats.org/officeDocument/2006/relationships/vmlDrawing" Target="../drawings/vmlDrawing54.vml"/></Relationships>
</file>

<file path=xl/worksheets/_rels/sheet55.xml.rels><?xml version="1.0" encoding="UTF-8" standalone="yes"?><Relationships xmlns="http://schemas.openxmlformats.org/package/2006/relationships"><Relationship Id="rId1" Type="http://schemas.openxmlformats.org/officeDocument/2006/relationships/drawing" Target="../drawings/drawing55.xml"/><Relationship Id="rId2" Type="http://schemas.openxmlformats.org/officeDocument/2006/relationships/printerSettings" Target="../printerSettings/printerSettings55.bin"/><Relationship Id="rIdvml" Type="http://schemas.openxmlformats.org/officeDocument/2006/relationships/vmlDrawing" Target="../drawings/vmlDrawing55.vml"/></Relationships>
</file>

<file path=xl/worksheets/_rels/sheet56.xml.rels><?xml version="1.0" encoding="UTF-8" standalone="yes"?><Relationships xmlns="http://schemas.openxmlformats.org/package/2006/relationships"><Relationship Id="rId1" Type="http://schemas.openxmlformats.org/officeDocument/2006/relationships/drawing" Target="../drawings/drawing56.xml"/><Relationship Id="rId2" Type="http://schemas.openxmlformats.org/officeDocument/2006/relationships/printerSettings" Target="../printerSettings/printerSettings56.bin"/><Relationship Id="rIdvml" Type="http://schemas.openxmlformats.org/officeDocument/2006/relationships/vmlDrawing" Target="../drawings/vmlDrawing56.vml"/></Relationships>
</file>

<file path=xl/worksheets/_rels/sheet57.xml.rels><?xml version="1.0" encoding="UTF-8" standalone="yes"?><Relationships xmlns="http://schemas.openxmlformats.org/package/2006/relationships"><Relationship Id="rId1" Type="http://schemas.openxmlformats.org/officeDocument/2006/relationships/drawing" Target="../drawings/drawing57.xml"/><Relationship Id="rId2" Type="http://schemas.openxmlformats.org/officeDocument/2006/relationships/printerSettings" Target="../printerSettings/printerSettings57.bin"/><Relationship Id="rIdvml" Type="http://schemas.openxmlformats.org/officeDocument/2006/relationships/vmlDrawing" Target="../drawings/vmlDrawing57.vml"/></Relationships>
</file>

<file path=xl/worksheets/_rels/sheet58.xml.rels><?xml version="1.0" encoding="UTF-8" standalone="yes"?><Relationships xmlns="http://schemas.openxmlformats.org/package/2006/relationships"><Relationship Id="rId1" Type="http://schemas.openxmlformats.org/officeDocument/2006/relationships/drawing" Target="../drawings/drawing58.xml"/><Relationship Id="rId2" Type="http://schemas.openxmlformats.org/officeDocument/2006/relationships/printerSettings" Target="../printerSettings/printerSettings58.bin"/><Relationship Id="rIdvml" Type="http://schemas.openxmlformats.org/officeDocument/2006/relationships/vmlDrawing" Target="../drawings/vmlDrawing58.vml"/></Relationships>
</file>

<file path=xl/worksheets/_rels/sheet59.xml.rels><?xml version="1.0" encoding="UTF-8" standalone="yes"?><Relationships xmlns="http://schemas.openxmlformats.org/package/2006/relationships"><Relationship Id="rId1" Type="http://schemas.openxmlformats.org/officeDocument/2006/relationships/drawing" Target="../drawings/drawing59.xml"/><Relationship Id="rId2" Type="http://schemas.openxmlformats.org/officeDocument/2006/relationships/printerSettings" Target="../printerSettings/printerSettings59.bin"/><Relationship Id="rIdvml" Type="http://schemas.openxmlformats.org/officeDocument/2006/relationships/vmlDrawing" Target="../drawings/vmlDrawing59.vml"/></Relationships>
</file>

<file path=xl/worksheets/_rels/sheet60.xml.rels><?xml version="1.0" encoding="UTF-8" standalone="yes"?><Relationships xmlns="http://schemas.openxmlformats.org/package/2006/relationships"><Relationship Id="rId1" Type="http://schemas.openxmlformats.org/officeDocument/2006/relationships/drawing" Target="../drawings/drawing60.xml"/><Relationship Id="rId2" Type="http://schemas.openxmlformats.org/officeDocument/2006/relationships/printerSettings" Target="../printerSettings/printerSettings60.bin"/><Relationship Id="rIdvml" Type="http://schemas.openxmlformats.org/officeDocument/2006/relationships/vmlDrawing" Target="../drawings/vmlDrawing60.vml"/></Relationships>
</file>

<file path=xl/worksheets/_rels/sheet61.xml.rels><?xml version="1.0" encoding="UTF-8" standalone="yes"?><Relationships xmlns="http://schemas.openxmlformats.org/package/2006/relationships"><Relationship Id="rId1" Type="http://schemas.openxmlformats.org/officeDocument/2006/relationships/drawing" Target="../drawings/drawing61.xml"/><Relationship Id="rId2" Type="http://schemas.openxmlformats.org/officeDocument/2006/relationships/printerSettings" Target="../printerSettings/printerSettings61.bin"/><Relationship Id="rIdvml" Type="http://schemas.openxmlformats.org/officeDocument/2006/relationships/vmlDrawing" Target="../drawings/vmlDrawing61.vml"/></Relationships>
</file>

<file path=xl/worksheets/_rels/sheet62.xml.rels><?xml version="1.0" encoding="UTF-8" standalone="yes"?><Relationships xmlns="http://schemas.openxmlformats.org/package/2006/relationships"><Relationship Id="rId1" Type="http://schemas.openxmlformats.org/officeDocument/2006/relationships/drawing" Target="../drawings/drawing62.xml"/><Relationship Id="rId2" Type="http://schemas.openxmlformats.org/officeDocument/2006/relationships/printerSettings" Target="../printerSettings/printerSettings62.bin"/><Relationship Id="rIdvml" Type="http://schemas.openxmlformats.org/officeDocument/2006/relationships/vmlDrawing" Target="../drawings/vmlDrawing62.vml"/></Relationships>
</file>

<file path=xl/worksheets/_rels/sheet63.xml.rels><?xml version="1.0" encoding="UTF-8" standalone="yes"?><Relationships xmlns="http://schemas.openxmlformats.org/package/2006/relationships"><Relationship Id="rId1" Type="http://schemas.openxmlformats.org/officeDocument/2006/relationships/drawing" Target="../drawings/drawing63.xml"/><Relationship Id="rId2" Type="http://schemas.openxmlformats.org/officeDocument/2006/relationships/printerSettings" Target="../printerSettings/printerSettings63.bin"/><Relationship Id="rIdvml" Type="http://schemas.openxmlformats.org/officeDocument/2006/relationships/vmlDrawing" Target="../drawings/vmlDrawing63.vml"/></Relationships>
</file>

<file path=xl/worksheets/_rels/sheet64.xml.rels><?xml version="1.0" encoding="UTF-8" standalone="yes"?><Relationships xmlns="http://schemas.openxmlformats.org/package/2006/relationships"><Relationship Id="rId1" Type="http://schemas.openxmlformats.org/officeDocument/2006/relationships/drawing" Target="../drawings/drawing64.xml"/><Relationship Id="rId2" Type="http://schemas.openxmlformats.org/officeDocument/2006/relationships/printerSettings" Target="../printerSettings/printerSettings64.bin"/><Relationship Id="rIdvml" Type="http://schemas.openxmlformats.org/officeDocument/2006/relationships/vmlDrawing" Target="../drawings/vmlDrawing64.vml"/></Relationships>
</file>

<file path=xl/worksheets/_rels/sheet65.xml.rels><?xml version="1.0" encoding="UTF-8" standalone="yes"?><Relationships xmlns="http://schemas.openxmlformats.org/package/2006/relationships"><Relationship Id="rId1" Type="http://schemas.openxmlformats.org/officeDocument/2006/relationships/drawing" Target="../drawings/drawing65.xml"/><Relationship Id="rId2" Type="http://schemas.openxmlformats.org/officeDocument/2006/relationships/printerSettings" Target="../printerSettings/printerSettings65.bin"/><Relationship Id="rIdvml" Type="http://schemas.openxmlformats.org/officeDocument/2006/relationships/vmlDrawing" Target="../drawings/vmlDrawing65.vml"/></Relationships>
</file>

<file path=xl/worksheets/_rels/sheet66.xml.rels><?xml version="1.0" encoding="UTF-8" standalone="yes"?><Relationships xmlns="http://schemas.openxmlformats.org/package/2006/relationships"><Relationship Id="rId1" Type="http://schemas.openxmlformats.org/officeDocument/2006/relationships/drawing" Target="../drawings/drawing66.xml"/><Relationship Id="rId2" Type="http://schemas.openxmlformats.org/officeDocument/2006/relationships/printerSettings" Target="../printerSettings/printerSettings66.bin"/><Relationship Id="rIdvml" Type="http://schemas.openxmlformats.org/officeDocument/2006/relationships/vmlDrawing" Target="../drawings/vmlDrawing66.vml"/></Relationships>
</file>

<file path=xl/worksheets/_rels/sheet67.xml.rels><?xml version="1.0" encoding="UTF-8" standalone="yes"?><Relationships xmlns="http://schemas.openxmlformats.org/package/2006/relationships"><Relationship Id="rId1" Type="http://schemas.openxmlformats.org/officeDocument/2006/relationships/drawing" Target="../drawings/drawing67.xml"/><Relationship Id="rId2" Type="http://schemas.openxmlformats.org/officeDocument/2006/relationships/printerSettings" Target="../printerSettings/printerSettings67.bin"/><Relationship Id="rIdvml" Type="http://schemas.openxmlformats.org/officeDocument/2006/relationships/vmlDrawing" Target="../drawings/vmlDrawing67.vml"/></Relationships>
</file>

<file path=xl/worksheets/_rels/sheet68.xml.rels><?xml version="1.0" encoding="UTF-8" standalone="yes"?><Relationships xmlns="http://schemas.openxmlformats.org/package/2006/relationships"><Relationship Id="rId1" Type="http://schemas.openxmlformats.org/officeDocument/2006/relationships/drawing" Target="../drawings/drawing68.xml"/><Relationship Id="rId2" Type="http://schemas.openxmlformats.org/officeDocument/2006/relationships/printerSettings" Target="../printerSettings/printerSettings68.bin"/><Relationship Id="rIdvml" Type="http://schemas.openxmlformats.org/officeDocument/2006/relationships/vmlDrawing" Target="../drawings/vmlDrawing68.vml"/></Relationships>
</file>

<file path=xl/worksheets/_rels/sheet69.xml.rels><?xml version="1.0" encoding="UTF-8" standalone="yes"?><Relationships xmlns="http://schemas.openxmlformats.org/package/2006/relationships"><Relationship Id="rId1" Type="http://schemas.openxmlformats.org/officeDocument/2006/relationships/drawing" Target="../drawings/drawing69.xml"/><Relationship Id="rId2" Type="http://schemas.openxmlformats.org/officeDocument/2006/relationships/printerSettings" Target="../printerSettings/printerSettings69.bin"/><Relationship Id="rIdvml" Type="http://schemas.openxmlformats.org/officeDocument/2006/relationships/vmlDrawing" Target="../drawings/vmlDrawing69.vml"/></Relationships>
</file>

<file path=xl/worksheets/_rels/sheet70.xml.rels><?xml version="1.0" encoding="UTF-8" standalone="yes"?><Relationships xmlns="http://schemas.openxmlformats.org/package/2006/relationships"><Relationship Id="rId1" Type="http://schemas.openxmlformats.org/officeDocument/2006/relationships/drawing" Target="../drawings/drawing70.xml"/><Relationship Id="rId2" Type="http://schemas.openxmlformats.org/officeDocument/2006/relationships/printerSettings" Target="../printerSettings/printerSettings70.bin"/><Relationship Id="rIdvml" Type="http://schemas.openxmlformats.org/officeDocument/2006/relationships/vmlDrawing" Target="../drawings/vmlDrawing70.vml"/></Relationships>
</file>

<file path=xl/worksheets/_rels/sheet71.xml.rels><?xml version="1.0" encoding="UTF-8" standalone="yes"?><Relationships xmlns="http://schemas.openxmlformats.org/package/2006/relationships"><Relationship Id="rId1" Type="http://schemas.openxmlformats.org/officeDocument/2006/relationships/drawing" Target="../drawings/drawing71.xml"/><Relationship Id="rId2" Type="http://schemas.openxmlformats.org/officeDocument/2006/relationships/printerSettings" Target="../printerSettings/printerSettings71.bin"/><Relationship Id="rIdvml" Type="http://schemas.openxmlformats.org/officeDocument/2006/relationships/vmlDrawing" Target="../drawings/vmlDrawing71.vml"/></Relationships>
</file>

<file path=xl/worksheets/_rels/sheet72.xml.rels><?xml version="1.0" encoding="UTF-8" standalone="yes"?><Relationships xmlns="http://schemas.openxmlformats.org/package/2006/relationships"><Relationship Id="rId1" Type="http://schemas.openxmlformats.org/officeDocument/2006/relationships/drawing" Target="../drawings/drawing72.xml"/><Relationship Id="rId2" Type="http://schemas.openxmlformats.org/officeDocument/2006/relationships/printerSettings" Target="../printerSettings/printerSettings72.bin"/><Relationship Id="rIdvml" Type="http://schemas.openxmlformats.org/officeDocument/2006/relationships/vmlDrawing" Target="../drawings/vmlDrawing72.vml"/></Relationships>
</file>

<file path=xl/worksheets/_rels/sheet73.xml.rels><?xml version="1.0" encoding="UTF-8" standalone="yes"?><Relationships xmlns="http://schemas.openxmlformats.org/package/2006/relationships"><Relationship Id="rId1" Type="http://schemas.openxmlformats.org/officeDocument/2006/relationships/drawing" Target="../drawings/drawing73.xml"/><Relationship Id="rId2" Type="http://schemas.openxmlformats.org/officeDocument/2006/relationships/printerSettings" Target="../printerSettings/printerSettings73.bin"/><Relationship Id="rIdvml" Type="http://schemas.openxmlformats.org/officeDocument/2006/relationships/vmlDrawing" Target="../drawings/vmlDrawing73.vml"/></Relationships>
</file>

<file path=xl/worksheets/_rels/sheet74.xml.rels><?xml version="1.0" encoding="UTF-8" standalone="yes"?><Relationships xmlns="http://schemas.openxmlformats.org/package/2006/relationships"><Relationship Id="rId1" Type="http://schemas.openxmlformats.org/officeDocument/2006/relationships/drawing" Target="../drawings/drawing74.xml"/><Relationship Id="rId2" Type="http://schemas.openxmlformats.org/officeDocument/2006/relationships/printerSettings" Target="../printerSettings/printerSettings74.bin"/><Relationship Id="rIdvml" Type="http://schemas.openxmlformats.org/officeDocument/2006/relationships/vmlDrawing" Target="../drawings/vmlDrawing74.vml"/></Relationships>
</file>

<file path=xl/worksheets/_rels/sheet75.xml.rels><?xml version="1.0" encoding="UTF-8" standalone="yes"?><Relationships xmlns="http://schemas.openxmlformats.org/package/2006/relationships"><Relationship Id="rId1" Type="http://schemas.openxmlformats.org/officeDocument/2006/relationships/drawing" Target="../drawings/drawing75.xml"/><Relationship Id="rId2" Type="http://schemas.openxmlformats.org/officeDocument/2006/relationships/printerSettings" Target="../printerSettings/printerSettings75.bin"/><Relationship Id="rIdvml" Type="http://schemas.openxmlformats.org/officeDocument/2006/relationships/vmlDrawing" Target="../drawings/vmlDrawing75.vml"/></Relationships>
</file>

<file path=xl/worksheets/_rels/sheet76.xml.rels><?xml version="1.0" encoding="UTF-8" standalone="yes"?><Relationships xmlns="http://schemas.openxmlformats.org/package/2006/relationships"><Relationship Id="rId1" Type="http://schemas.openxmlformats.org/officeDocument/2006/relationships/drawing" Target="../drawings/drawing76.xml"/><Relationship Id="rId2" Type="http://schemas.openxmlformats.org/officeDocument/2006/relationships/printerSettings" Target="../printerSettings/printerSettings76.bin"/><Relationship Id="rIdvml" Type="http://schemas.openxmlformats.org/officeDocument/2006/relationships/vmlDrawing" Target="../drawings/vmlDrawing76.vml"/></Relationships>
</file>

<file path=xl/worksheets/_rels/sheet77.xml.rels><?xml version="1.0" encoding="UTF-8" standalone="yes"?><Relationships xmlns="http://schemas.openxmlformats.org/package/2006/relationships"><Relationship Id="rId1" Type="http://schemas.openxmlformats.org/officeDocument/2006/relationships/drawing" Target="../drawings/drawing77.xml"/><Relationship Id="rId2" Type="http://schemas.openxmlformats.org/officeDocument/2006/relationships/printerSettings" Target="../printerSettings/printerSettings77.bin"/><Relationship Id="rIdvml" Type="http://schemas.openxmlformats.org/officeDocument/2006/relationships/vmlDrawing" Target="../drawings/vmlDrawing77.vml"/></Relationships>
</file>

<file path=xl/worksheets/_rels/sheet78.xml.rels><?xml version="1.0" encoding="UTF-8" standalone="yes"?><Relationships xmlns="http://schemas.openxmlformats.org/package/2006/relationships"><Relationship Id="rId1" Type="http://schemas.openxmlformats.org/officeDocument/2006/relationships/drawing" Target="../drawings/drawing78.xml"/><Relationship Id="rId2" Type="http://schemas.openxmlformats.org/officeDocument/2006/relationships/printerSettings" Target="../printerSettings/printerSettings78.bin"/><Relationship Id="rIdvml" Type="http://schemas.openxmlformats.org/officeDocument/2006/relationships/vmlDrawing" Target="../drawings/vmlDrawing78.vml"/></Relationships>
</file>

<file path=xl/worksheets/_rels/sheet79.xml.rels><?xml version="1.0" encoding="UTF-8" standalone="yes"?><Relationships xmlns="http://schemas.openxmlformats.org/package/2006/relationships"><Relationship Id="rId1" Type="http://schemas.openxmlformats.org/officeDocument/2006/relationships/drawing" Target="../drawings/drawing79.xml"/><Relationship Id="rId2" Type="http://schemas.openxmlformats.org/officeDocument/2006/relationships/printerSettings" Target="../printerSettings/printerSettings79.bin"/><Relationship Id="rIdvml" Type="http://schemas.openxmlformats.org/officeDocument/2006/relationships/vmlDrawing" Target="../drawings/vmlDrawing79.vml"/></Relationships>
</file>

<file path=xl/worksheets/_rels/sheet80.xml.rels><?xml version="1.0" encoding="UTF-8" standalone="yes"?><Relationships xmlns="http://schemas.openxmlformats.org/package/2006/relationships"><Relationship Id="rId1" Type="http://schemas.openxmlformats.org/officeDocument/2006/relationships/drawing" Target="../drawings/drawing80.xml"/><Relationship Id="rId2" Type="http://schemas.openxmlformats.org/officeDocument/2006/relationships/printerSettings" Target="../printerSettings/printerSettings80.bin"/><Relationship Id="rIdvml" Type="http://schemas.openxmlformats.org/officeDocument/2006/relationships/vmlDrawing" Target="../drawings/vmlDrawing80.vml"/></Relationships>
</file>

<file path=xl/worksheets/_rels/sheet81.xml.rels><?xml version="1.0" encoding="UTF-8" standalone="yes"?><Relationships xmlns="http://schemas.openxmlformats.org/package/2006/relationships"><Relationship Id="rId1" Type="http://schemas.openxmlformats.org/officeDocument/2006/relationships/drawing" Target="../drawings/drawing81.xml"/><Relationship Id="rId2" Type="http://schemas.openxmlformats.org/officeDocument/2006/relationships/printerSettings" Target="../printerSettings/printerSettings81.bin"/><Relationship Id="rIdvml" Type="http://schemas.openxmlformats.org/officeDocument/2006/relationships/vmlDrawing" Target="../drawings/vmlDrawing81.vml"/></Relationships>
</file>

<file path=xl/worksheets/_rels/sheet82.xml.rels><?xml version="1.0" encoding="UTF-8" standalone="yes"?><Relationships xmlns="http://schemas.openxmlformats.org/package/2006/relationships"><Relationship Id="rId1" Type="http://schemas.openxmlformats.org/officeDocument/2006/relationships/drawing" Target="../drawings/drawing82.xml"/><Relationship Id="rId2" Type="http://schemas.openxmlformats.org/officeDocument/2006/relationships/printerSettings" Target="../printerSettings/printerSettings82.bin"/><Relationship Id="rIdvml" Type="http://schemas.openxmlformats.org/officeDocument/2006/relationships/vmlDrawing" Target="../drawings/vmlDrawing82.vml"/></Relationships>
</file>

<file path=xl/worksheets/_rels/sheet83.xml.rels><?xml version="1.0" encoding="UTF-8" standalone="yes"?><Relationships xmlns="http://schemas.openxmlformats.org/package/2006/relationships"><Relationship Id="rId1" Type="http://schemas.openxmlformats.org/officeDocument/2006/relationships/drawing" Target="../drawings/drawing83.xml"/><Relationship Id="rId2" Type="http://schemas.openxmlformats.org/officeDocument/2006/relationships/printerSettings" Target="../printerSettings/printerSettings83.bin"/><Relationship Id="rIdvml" Type="http://schemas.openxmlformats.org/officeDocument/2006/relationships/vmlDrawing" Target="../drawings/vmlDrawing8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8"/>
  </sheetPr>
  <dimension ref="A1"/>
  <sheetViews>
    <sheetView showGridLines="0" showRowColHeaders="0" tabSelected="true" workbookViewId="0"/>
  </sheetViews>
  <sheetFormatPr defaultRowHeight="15.0" baseColWidth="10"/>
  <sheetData/>
  <sheetProtection selectLockedCells="0" selectUnlockedCells="0" objects="1" sheet="1"/>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4"/>
  </sheetPr>
  <dimension ref="A1"/>
  <sheetViews>
    <sheetView showGridLines="0" zoomScaleNormal="100" workbookViewId="0"/>
  </sheetViews>
  <sheetFormatPr defaultRowHeight="15.0" baseColWidth="10"/>
  <cols>
    <col min="1" max="1" width="1.5" hidden="0" customWidth="1"/>
    <col min="2" max="2" width="3.83203125" hidden="0" customWidth="1"/>
    <col min="3" max="3" width="85.71" hidden="0" customWidth="1"/>
    <col min="4" max="4" width="2.83203125" hidden="0" customWidth="1"/>
  </cols>
  <sheetData>
    <row r="1" ht="9" customHeight="1">
      <c r="B1" s="1"/>
      <c r="C1" s="1"/>
      <c r="D1" s="1"/>
    </row>
    <row r="2" ht="39.950000000000003" customHeight="1">
      <c r="B2" s="2" t="s">
        <v>2</v>
      </c>
      <c r="C2" s="3"/>
      <c r="D2" s="3"/>
    </row>
    <row r="3">
      <c r="B3" s="33"/>
      <c r="D3" s="35"/>
    </row>
    <row r="4" ht="12" customHeight="1">
      <c r="B4" s="31" t="n">
        <v>1</v>
      </c>
      <c r="C4" s="28" t="s">
        <v>21</v>
      </c>
      <c r="D4" s="35"/>
    </row>
    <row r="5" ht="12" customHeight="1">
      <c r="B5" s="31" t="n">
        <v>2</v>
      </c>
      <c r="C5" s="28" t="s">
        <v>22</v>
      </c>
      <c r="D5" s="35"/>
    </row>
    <row r="6" ht="12" customHeight="1">
      <c r="B6" s="31" t="n">
        <v>3</v>
      </c>
      <c r="C6" s="28" t="s">
        <v>23</v>
      </c>
      <c r="D6" s="35"/>
    </row>
    <row r="7">
      <c r="B7" s="31" t="n">
        <v>4</v>
      </c>
      <c r="C7" s="29" t="str">
        <f>=HYPERLINK("#'Meas11200'!A1", "Measure 11200 - Smoking status")</f>
      </c>
      <c r="D7" s="35"/>
    </row>
    <row r="8">
      <c r="B8" s="31" t="n">
        <v>5</v>
      </c>
      <c r="C8" s="29" t="str">
        <f>=HYPERLINK("#'Meas11201'!A1", "Measure 11201 - Current smoker")</f>
      </c>
      <c r="D8" s="35"/>
    </row>
    <row r="9">
      <c r="B9" s="31" t="n">
        <v>6</v>
      </c>
      <c r="C9" s="29" t="str">
        <f>=HYPERLINK("#'Meas11202'!A1", "Measure 11202 - Average number of cigarettes/day")</f>
      </c>
      <c r="D9" s="35"/>
    </row>
    <row r="10">
      <c r="B10" s="31" t="n">
        <v>7</v>
      </c>
      <c r="C10" s="29" t="str">
        <f>=HYPERLINK("#'Meas11210'!A1", "Measure 11210 - E-cigarette usage status 16+")</f>
      </c>
      <c r="D10" s="35"/>
    </row>
    <row r="11">
      <c r="B11" s="31" t="n">
        <v>8</v>
      </c>
      <c r="C11" s="29" t="str">
        <f>=HYPERLINK("#'Meas11211'!A1", "Measure 11211 - E-cigarette usage status 18+")</f>
      </c>
      <c r="D11" s="35"/>
    </row>
    <row r="12">
      <c r="B12" s="31" t="n">
        <v>9</v>
      </c>
      <c r="C12" s="29" t="str">
        <f>=HYPERLINK("#'Meas11212'!A1", "Measure 11212 - Never tried e-cigarettes 16+")</f>
      </c>
      <c r="D12" s="35"/>
    </row>
    <row r="13">
      <c r="B13" s="31" t="n">
        <v>10</v>
      </c>
      <c r="C13" s="29" t="str">
        <f>=HYPERLINK("#'Meas11213'!A1", "Measure 11213 - Never tried e-cigarettes 18+")</f>
      </c>
      <c r="D13" s="35"/>
    </row>
    <row r="14">
      <c r="B14" s="31" t="n">
        <v>11</v>
      </c>
      <c r="C14" s="29" t="str">
        <f>=HYPERLINK("#'Meas11214'!A1", "Measure 11214 - Average number of e-cigarettes/day 16+")</f>
      </c>
      <c r="D14" s="35"/>
    </row>
    <row r="15">
      <c r="B15" s="31" t="n">
        <v>12</v>
      </c>
      <c r="C15" s="29" t="str">
        <f>=HYPERLINK("#'Meas11215'!A1", "Measure 11215 - Average number of e-cigarettes/day 18+")</f>
      </c>
      <c r="D15" s="35"/>
    </row>
    <row r="16">
      <c r="B16" s="31" t="n">
        <v>13</v>
      </c>
      <c r="C16" s="29" t="str">
        <f>=HYPERLINK("#'Meas21008'!A1", "Measure 21008 - Ever smoked")</f>
      </c>
      <c r="D16" s="35"/>
    </row>
    <row r="17">
      <c r="B17" s="31" t="n">
        <v>14</v>
      </c>
      <c r="C17" s="29" t="str">
        <f>=HYPERLINK("#'Meas21009'!A1", "Measure 21009 - Current smoker")</f>
      </c>
      <c r="D17" s="35"/>
    </row>
    <row r="18">
      <c r="B18" s="31" t="n">
        <v>15</v>
      </c>
      <c r="C18" s="29" t="str">
        <f>=HYPERLINK("#'Meas21010'!A1", "Measure 21010 - Average number of cigarettes")</f>
      </c>
      <c r="D18" s="35"/>
    </row>
    <row r="19">
      <c r="B19" s="31" t="n">
        <v>16</v>
      </c>
      <c r="C19" s="29" t="str">
        <f>=HYPERLINK("#'Meas21011'!A1", "Measure 21011 - Average number of cigarettes: current smokers")</f>
      </c>
      <c r="D19" s="35"/>
    </row>
    <row r="20">
      <c r="B20" s="31" t="n">
        <v>17</v>
      </c>
      <c r="C20" s="29" t="str">
        <f>=HYPERLINK("#'Meas21060'!A1", "Measure 21060 - Lessons at school about the effects smoking")</f>
      </c>
      <c r="D20" s="35"/>
    </row>
    <row r="21">
      <c r="B21" s="31" t="n">
        <v>18</v>
      </c>
      <c r="C21" s="29" t="str">
        <f>=HYPERLINK("#'Meas21120'!A1", "Measure 21120 - Intention to smoke")</f>
      </c>
      <c r="D21" s="35"/>
    </row>
    <row r="22">
      <c r="B22" s="31" t="n">
        <v>19</v>
      </c>
      <c r="C22" s="29" t="str">
        <f>=HYPERLINK("#'Meas21121'!A1", "Measure 21121 - Bought cigarettes not in full packet: current smokers")</f>
      </c>
      <c r="D22" s="35"/>
    </row>
    <row r="23">
      <c r="B23" s="31" t="n">
        <v>20</v>
      </c>
      <c r="C23" s="29" t="str">
        <f>=HYPERLINK("#'Meas21122'!A1", "Measure 21122 - Number of times used cigars")</f>
      </c>
      <c r="D23" s="35"/>
    </row>
    <row r="24">
      <c r="B24" s="31" t="n">
        <v>21</v>
      </c>
      <c r="C24" s="29" t="str">
        <f>=HYPERLINK("#'Meas21123'!A1", "Measure 21123 - Self described smoking status")</f>
      </c>
      <c r="D24" s="35"/>
    </row>
    <row r="25">
      <c r="B25" s="31" t="n">
        <v>22</v>
      </c>
      <c r="C25" s="29" t="str">
        <f>=HYPERLINK("#'Meas21127'!A1", "Measure 21127 - Number of times used roll your own tobacco: ever smokers")</f>
      </c>
      <c r="D25" s="35"/>
    </row>
    <row r="26">
      <c r="B26" s="31" t="n">
        <v>23</v>
      </c>
      <c r="C26" s="29" t="str">
        <f>=HYPERLINK("#'Meas21128'!A1", "Measure 21128 - Ever used hookah")</f>
      </c>
      <c r="D26" s="35"/>
    </row>
    <row r="27">
      <c r="B27" s="31" t="n">
        <v>24</v>
      </c>
      <c r="C27" s="29" t="str">
        <f>=HYPERLINK("#'Meas21160'!A1", "Measure 21160 - Smoked in the past year")</f>
      </c>
      <c r="D27" s="35"/>
    </row>
    <row r="28">
      <c r="B28" s="31" t="n">
        <v>25</v>
      </c>
      <c r="C28" s="29" t="str">
        <f>=HYPERLINK("#'Meas21161'!A1", "Measure 21161 - Smoked in the past month")</f>
      </c>
      <c r="D28" s="35"/>
    </row>
    <row r="29">
      <c r="B29" s="31" t="n">
        <v>26</v>
      </c>
      <c r="C29" s="29" t="str">
        <f>=HYPERLINK("#'Meas21162'!A1", "Measure 21162 - Committed smoker")</f>
      </c>
      <c r="D29" s="35"/>
    </row>
    <row r="30">
      <c r="B30" s="31" t="n">
        <v>27</v>
      </c>
      <c r="C30" s="29" t="str">
        <f>=HYPERLINK("#'Meas21163'!A1", "Measure 21163 - Never smokers smoking susceptibility")</f>
      </c>
      <c r="D30" s="35"/>
    </row>
    <row r="31">
      <c r="B31" s="31" t="n">
        <v>28</v>
      </c>
      <c r="C31" s="29" t="str">
        <f>=HYPERLINK("#'Meas21164'!A1", "Measure 21164 - Ease of quitting smoking: past month smokers")</f>
      </c>
      <c r="D31" s="35"/>
    </row>
    <row r="32">
      <c r="B32" s="31" t="n">
        <v>29</v>
      </c>
      <c r="C32" s="29" t="str">
        <f>=HYPERLINK("#'Meas21165'!A1", "Measure 21165 - Age first tried cigarettes")</f>
      </c>
      <c r="D32" s="35"/>
    </row>
    <row r="33">
      <c r="B33" s="31" t="n">
        <v>30</v>
      </c>
      <c r="C33" s="29" t="str">
        <f>=HYPERLINK("#'Meas21167'!A1", "Measure 21167 - Current vapers")</f>
      </c>
      <c r="D33" s="35"/>
    </row>
    <row r="34">
      <c r="B34" s="31" t="n">
        <v>31</v>
      </c>
      <c r="C34" s="29" t="str">
        <f>=HYPERLINK("#'Meas21168'!A1", "Measure 21168 - Ever used vapes containing nicotine: ever vapers")</f>
      </c>
      <c r="D34" s="35"/>
    </row>
    <row r="35">
      <c r="B35" s="31" t="n">
        <v>32</v>
      </c>
      <c r="C35" s="29" t="str">
        <f>=HYPERLINK("#'Meas21169'!A1", "Measure 21169 - Regular vaper")</f>
      </c>
      <c r="D35" s="35"/>
    </row>
    <row r="36">
      <c r="B36" s="31" t="n">
        <v>33</v>
      </c>
      <c r="C36" s="29" t="str">
        <f>=HYPERLINK("#'Meas21170'!A1", "Measure 21170 - Intention to vape")</f>
      </c>
      <c r="D36" s="35"/>
    </row>
    <row r="37">
      <c r="B37" s="31" t="n">
        <v>34</v>
      </c>
      <c r="C37" s="29" t="str">
        <f>=HYPERLINK("#'Meas21171'!A1", "Measure 21171 - Vaping susceptibility")</f>
      </c>
      <c r="D37" s="35"/>
    </row>
    <row r="38">
      <c r="B38" s="31" t="n">
        <v>35</v>
      </c>
      <c r="C38" s="29" t="str">
        <f>=HYPERLINK("#'Meas21172'!A1", "Measure 21172 - Never vapers vaping susceptibility")</f>
      </c>
      <c r="D38" s="35"/>
    </row>
    <row r="39">
      <c r="B39" s="31" t="n">
        <v>36</v>
      </c>
      <c r="C39" s="29" t="str">
        <f>=HYPERLINK("#'Meas21173'!A1", "Measure 21173 - Never smokers vaping susceptibility")</f>
      </c>
      <c r="D39" s="35"/>
    </row>
    <row r="40">
      <c r="B40" s="31" t="n">
        <v>37</v>
      </c>
      <c r="C40" s="29" t="str">
        <f>=HYPERLINK("#'Meas21174'!A1", "Measure 21174 - Never vapers smoking susceptibility")</f>
      </c>
      <c r="D40" s="35"/>
    </row>
    <row r="41">
      <c r="B41" s="31" t="n">
        <v>38</v>
      </c>
      <c r="C41" s="29" t="str">
        <f>=HYPERLINK("#'Meas21175'!A1", "Measure 21175 - Ease of quitting vaping: past month vapers")</f>
      </c>
      <c r="D41" s="35"/>
    </row>
    <row r="42">
      <c r="B42" s="31" t="n">
        <v>39</v>
      </c>
      <c r="C42" s="29" t="str">
        <f>=HYPERLINK("#'Meas21176'!A1", "Measure 21176 - Age first tried vapes: ever vapers")</f>
      </c>
      <c r="D42" s="35"/>
    </row>
    <row r="43">
      <c r="B43" s="31" t="n">
        <v>40</v>
      </c>
      <c r="C43" s="29" t="str">
        <f>=HYPERLINK("#'Meas21177'!A1", "Measure 21177 - How many cigarettes before first tried vapes: ever vapers")</f>
      </c>
      <c r="D43" s="35"/>
    </row>
    <row r="44">
      <c r="B44" s="31" t="n">
        <v>41</v>
      </c>
      <c r="C44" s="29" t="str">
        <f>=HYPERLINK("#'Meas21178'!A1", "Measure 21178 - Smoked cigarettes before first tried vapes: ever vapers")</f>
      </c>
      <c r="D44" s="35"/>
    </row>
    <row r="45">
      <c r="B45" s="31" t="n">
        <v>42</v>
      </c>
      <c r="C45" s="29" t="str">
        <f>=HYPERLINK("#'Meas21179'!A1", "Measure 21179 - Current vapes contain nicotine: past month vapers")</f>
      </c>
      <c r="D45" s="35"/>
    </row>
    <row r="46">
      <c r="B46" s="31" t="n">
        <v>43</v>
      </c>
      <c r="C46" s="29" t="str">
        <f>=HYPERLINK("#'Meas21181'!A1", "Measure 21181 - Type of vape used in past month: past month vapers")</f>
      </c>
      <c r="D46" s="35"/>
    </row>
    <row r="47">
      <c r="B47" s="31" t="n">
        <v>44</v>
      </c>
      <c r="C47" s="29" t="str">
        <f>=HYPERLINK("#'Meas21182'!A1", "Measure 21182 - Source of last vape: ever vapers")</f>
      </c>
      <c r="D47" s="35"/>
    </row>
    <row r="48">
      <c r="B48" s="31" t="n">
        <v>45</v>
      </c>
      <c r="C48" s="29" t="str">
        <f>=HYPERLINK("#'Meas21183'!A1", "Measure 21183 - Usual flavour of vape: past month vapers")</f>
      </c>
      <c r="D48" s="35"/>
    </row>
    <row r="49">
      <c r="B49" s="31" t="n">
        <v>46</v>
      </c>
      <c r="C49" s="29" t="str">
        <f>=HYPERLINK("#'Meas21187'!A1", "Measure 21187 - Parents reaction to vape use")</f>
      </c>
      <c r="D49" s="35"/>
    </row>
    <row r="50">
      <c r="B50" s="31" t="n">
        <v>47</v>
      </c>
      <c r="C50" s="29" t="str">
        <f>=HYPERLINK("#'Meas21188'!A1", "Measure 21188 - Friends use e-cigarettes")</f>
      </c>
      <c r="D50" s="35"/>
    </row>
    <row r="51">
      <c r="B51" s="31" t="n">
        <v>48</v>
      </c>
      <c r="C51" s="29" t="str">
        <f>=HYPERLINK("#'Meas21189'!A1", "Measure 21189 - Peer respect for using vapes")</f>
      </c>
      <c r="D51" s="35"/>
    </row>
    <row r="52">
      <c r="B52" s="31" t="n">
        <v>49</v>
      </c>
      <c r="C52" s="29" t="str">
        <f>=HYPERLINK("#'Meas21190'!A1", "Measure 21190 - House smoking situation")</f>
      </c>
      <c r="D52" s="35"/>
    </row>
    <row r="53">
      <c r="B53" s="31" t="n">
        <v>50</v>
      </c>
      <c r="C53" s="29" t="str">
        <f>=HYPERLINK("#'Meas21191'!A1", "Measure 21191 - Parents reaction to smoking")</f>
      </c>
      <c r="D53" s="35"/>
    </row>
    <row r="54">
      <c r="B54" s="31" t="n">
        <v>51</v>
      </c>
      <c r="C54" s="29" t="str">
        <f>=HYPERLINK("#'Meas21192'!A1", "Measure 21192 - Friends smoke")</f>
      </c>
      <c r="D54" s="35"/>
    </row>
    <row r="55">
      <c r="B55" s="31" t="n">
        <v>52</v>
      </c>
      <c r="C55" s="29" t="str">
        <f>=HYPERLINK("#'Meas21193'!A1", "Measure 21193 - Peer respect for smoking")</f>
      </c>
      <c r="D55" s="35"/>
    </row>
    <row r="56">
      <c r="B56" s="31" t="n">
        <v>53</v>
      </c>
      <c r="C56" s="29" t="str">
        <f>=HYPERLINK("#'Meas21194'!A1", "Measure 21194 - Smoking causes lung cancer")</f>
      </c>
      <c r="D56" s="35"/>
    </row>
    <row r="57">
      <c r="B57" s="31" t="n">
        <v>54</v>
      </c>
      <c r="C57" s="29" t="str">
        <f>=HYPERLINK("#'Meas21195'!A1", "Measure 21195 - Smoking causes heart disease")</f>
      </c>
      <c r="D57" s="35"/>
    </row>
    <row r="58">
      <c r="B58" s="31" t="n">
        <v>55</v>
      </c>
      <c r="C58" s="29" t="str">
        <f>=HYPERLINK("#'Meas21196'!A1", "Measure 21196 - Cigarettes contain toxic chemicals")</f>
      </c>
      <c r="D58" s="35"/>
    </row>
    <row r="59">
      <c r="B59" s="31" t="n">
        <v>56</v>
      </c>
      <c r="C59" s="29" t="str">
        <f>=HYPERLINK("#'Meas21197'!A1", "Measure 21197 - Smoking causes stomach cancer")</f>
      </c>
      <c r="D59" s="35"/>
    </row>
    <row r="60">
      <c r="B60" s="31" t="n">
        <v>57</v>
      </c>
      <c r="C60" s="29" t="str">
        <f>=HYPERLINK("#'Meas21198'!A1", "Measure 21198 - Smoking causes skin cancer")</f>
      </c>
      <c r="D60" s="35"/>
    </row>
    <row r="61">
      <c r="B61" s="31" t="n">
        <v>58</v>
      </c>
      <c r="C61" s="29" t="str">
        <f>=HYPERLINK("#'Meas21199'!A1", "Measure 21199 - Smoking causes lung infection")</f>
      </c>
      <c r="D61" s="35"/>
    </row>
    <row r="62">
      <c r="B62" s="31" t="n">
        <v>59</v>
      </c>
      <c r="C62" s="29" t="str">
        <f>=HYPERLINK("#'Meas21200'!A1", "Measure 21200 - Smoking causes rheumatoid arthritis")</f>
      </c>
      <c r="D62" s="35"/>
    </row>
    <row r="63">
      <c r="B63" s="31" t="n">
        <v>60</v>
      </c>
      <c r="C63" s="29" t="str">
        <f>=HYPERLINK("#'Meas21201'!A1", "Measure 21201 - Smoking makes your bones weak")</f>
      </c>
      <c r="D63" s="35"/>
    </row>
    <row r="64">
      <c r="B64" s="31" t="n">
        <v>61</v>
      </c>
      <c r="C64" s="29" t="str">
        <f>=HYPERLINK("#'Meas21202'!A1", "Measure 21202 - Smoking causes asthma")</f>
      </c>
      <c r="D64" s="35"/>
    </row>
    <row r="65">
      <c r="B65" s="31" t="n">
        <v>62</v>
      </c>
      <c r="C65" s="29" t="str">
        <f>=HYPERLINK("#'Meas21203'!A1", "Measure 21203 - Smoking is harmful to fetus")</f>
      </c>
      <c r="D65" s="35"/>
    </row>
    <row r="66">
      <c r="B66" s="31" t="n">
        <v>63</v>
      </c>
      <c r="C66" s="29" t="str">
        <f>=HYPERLINK("#'Meas21204'!A1", "Measure 21204 - Roll your own is less harmful")</f>
      </c>
      <c r="D66" s="35"/>
    </row>
    <row r="67">
      <c r="B67" s="31" t="n">
        <v>64</v>
      </c>
      <c r="C67" s="29" t="str">
        <f>=HYPERLINK("#'Meas21205'!A1", "Measure 21205 - Smoke that feels light is less harmful")</f>
      </c>
      <c r="D67" s="35"/>
    </row>
    <row r="68">
      <c r="B68" s="31" t="n">
        <v>65</v>
      </c>
      <c r="C68" s="29" t="str">
        <f>=HYPERLINK("#'Meas21206'!A1", "Measure 21206 - Menthol cigarettes are more addictive")</f>
      </c>
      <c r="D68" s="35"/>
    </row>
    <row r="69">
      <c r="B69" s="31" t="n">
        <v>66</v>
      </c>
      <c r="C69" s="29" t="str">
        <f>=HYPERLINK("#'Meas21207'!A1", "Measure 21207 - Cigarette smoke from others is harmful to non smokers")</f>
      </c>
      <c r="D69" s="35"/>
    </row>
    <row r="70">
      <c r="B70" s="31" t="n">
        <v>67</v>
      </c>
      <c r="C70" s="29" t="str">
        <f>=HYPERLINK("#'Meas21208'!A1", "Measure 21208 - Smoking causes ear infections")</f>
      </c>
      <c r="D70" s="35"/>
    </row>
    <row r="71">
      <c r="B71" s="31" t="n">
        <v>68</v>
      </c>
      <c r="C71" s="29" t="str">
        <f>=HYPERLINK("#'Meas21209'!A1", "Measure 21209 - Cigarette smoke from others is harmful to pregnant women")</f>
      </c>
      <c r="D71" s="35"/>
    </row>
    <row r="72">
      <c r="B72" s="31" t="n">
        <v>69</v>
      </c>
      <c r="C72" s="29" t="str">
        <f>=HYPERLINK("#'Meas21210'!A1", "Measure 21210 - Where most harmful chemicals from smoking come from")</f>
      </c>
      <c r="D72" s="35"/>
    </row>
    <row r="73">
      <c r="B73" s="31" t="n">
        <v>70</v>
      </c>
      <c r="C73" s="29" t="str">
        <f>=HYPERLINK("#'Meas21211'!A1", "Measure 21211 - Vaped and/or smoked in the past month")</f>
      </c>
      <c r="D73" s="35"/>
    </row>
    <row r="74">
      <c r="B74" s="31" t="n">
        <v>71</v>
      </c>
      <c r="C74" s="29" t="str">
        <f>=HYPERLINK("#'Meas21212'!A1", "Measure 21212 - Exclusive vaping in the past month")</f>
      </c>
      <c r="D74" s="35"/>
    </row>
    <row r="75">
      <c r="B75" s="31" t="n">
        <v>72</v>
      </c>
      <c r="C75" s="29" t="str">
        <f>=HYPERLINK("#'Meas21213'!A1", "Measure 21213 - Exclusive smoking in the past month")</f>
      </c>
      <c r="D75" s="35"/>
    </row>
    <row r="76">
      <c r="B76" s="31" t="n">
        <v>73</v>
      </c>
      <c r="C76" s="29" t="str">
        <f>=HYPERLINK("#'Meas21214'!A1", "Measure 21214 - Dual use vaping and smoking in the past month")</f>
      </c>
      <c r="D76" s="35"/>
    </row>
    <row r="77">
      <c r="B77" s="31" t="n">
        <v>74</v>
      </c>
      <c r="C77" s="29" t="str">
        <f>=HYPERLINK("#'Meas21215'!A1", "Measure 21215 - Vaped and/or smoked in the past year")</f>
      </c>
      <c r="D77" s="35"/>
    </row>
    <row r="78">
      <c r="B78" s="31" t="n">
        <v>75</v>
      </c>
      <c r="C78" s="29" t="str">
        <f>=HYPERLINK("#'Meas21216'!A1", "Measure 21216 - Exclusive vaping in the past year")</f>
      </c>
      <c r="D78" s="35"/>
    </row>
    <row r="79">
      <c r="B79" s="31" t="n">
        <v>76</v>
      </c>
      <c r="C79" s="29" t="str">
        <f>=HYPERLINK("#'Meas21217'!A1", "Measure 21217 - Exclusive smoking in the past year")</f>
      </c>
      <c r="D79" s="35"/>
    </row>
    <row r="80">
      <c r="B80" s="31" t="n">
        <v>77</v>
      </c>
      <c r="C80" s="29" t="str">
        <f>=HYPERLINK("#'Meas21218'!A1", "Measure 21218 - Dual use vaping and smoking in the past year")</f>
      </c>
      <c r="D80" s="35"/>
    </row>
    <row r="81">
      <c r="B81" s="31" t="n">
        <v>78</v>
      </c>
      <c r="C81" s="29" t="str">
        <f>=HYPERLINK("#'Meas21222'!A1", "Measure 21222 - Ever vaped")</f>
      </c>
      <c r="D81" s="35"/>
    </row>
    <row r="82">
      <c r="B82" s="31" t="n">
        <v>79</v>
      </c>
      <c r="C82" s="29" t="str">
        <f>=HYPERLINK("#'Meas21256'!A1", "Measure 21256 - Source of cigarette: current smokers")</f>
      </c>
      <c r="D82" s="35"/>
    </row>
    <row r="83">
      <c r="B83" s="31" t="n">
        <v>80</v>
      </c>
      <c r="C83" s="29" t="str">
        <f>=HYPERLINK("#'Meas21262'!A1", "Measure 21262 - Vaped in the past year")</f>
      </c>
      <c r="D83" s="35"/>
    </row>
    <row r="84">
      <c r="B84" s="31" t="n">
        <v>81</v>
      </c>
      <c r="C84" s="29" t="str">
        <f>=HYPERLINK("#'Meas21264'!A1", "Measure 21264 - Vaped any days in the past month")</f>
      </c>
      <c r="D84" s="35"/>
    </row>
    <row r="85">
      <c r="B85" s="32"/>
      <c r="C85" s="30"/>
      <c r="D85" s="34"/>
    </row>
  </sheetData>
  <sheetProtection selectLockedCells="0" selectUnlockedCells="0" objects="1" sheet="1"/>
  <mergeCells count="1">
    <mergeCell ref="B2:D2"/>
  </mergeCells>
  <hyperlinks>
    <hyperlink ref="C4" display="Technical notes: Gender and sex" location="'Gender and sex'!A1"/>
    <hyperlink ref="C5" display="Technical notes: About the data" location="'About the data'!A1"/>
    <hyperlink ref="C6" display="Technical notes: Definitions" location="'Definitions'!A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7"/>
  </sheetPr>
  <dimension ref="A1"/>
  <sheetViews>
    <sheetView showGridLines="0" showRowColHeaders="0" zoomScaleNormal="100" workbookViewId="0"/>
  </sheetViews>
  <sheetFormatPr defaultRowHeight="15.0" baseColWidth="10"/>
  <cols>
    <col min="1" max="1" width="1.5" hidden="0" customWidth="1"/>
    <col min="2" max="2" width="2.83203125" hidden="0" customWidth="1"/>
    <col min="3" max="3" width="30.83203125" hidden="0" customWidth="1"/>
    <col min="4" max="4" width="30.83203125" hidden="0" customWidth="1"/>
    <col min="5" max="5" width="30.83203125" hidden="0" customWidth="1"/>
    <col min="6" max="6" width="30.83203125" hidden="0" customWidth="1"/>
    <col min="7" max="7" width="2.83203125" hidden="0" customWidth="1"/>
  </cols>
  <sheetData>
    <row r="1" ht="9" customHeight="1">
      <c r="B1" s="1"/>
      <c r="C1" s="1"/>
      <c r="D1" s="1"/>
      <c r="E1" s="1"/>
      <c r="F1" s="1"/>
      <c r="G1" s="1"/>
    </row>
    <row r="2" ht="39.950000000000003" customHeight="1">
      <c r="B2" s="13"/>
      <c r="C2" s="17"/>
      <c r="D2" s="15" t="s">
        <v>0</v>
      </c>
      <c r="E2" s="15"/>
      <c r="F2" s="15"/>
      <c r="G2" s="15"/>
    </row>
    <row r="3" ht="9" customHeight="1">
      <c r="B3" s="23"/>
      <c r="C3" s="4"/>
      <c r="D3" s="5"/>
      <c r="E3" s="5"/>
      <c r="F3" s="5"/>
      <c r="G3" s="24"/>
    </row>
    <row r="4" ht="25.5" customHeight="1">
      <c r="B4" s="23"/>
      <c r="C4" s="6" t="s">
        <v>1</v>
      </c>
      <c r="D4" s="6"/>
      <c r="E4" s="6"/>
      <c r="F4" s="6"/>
      <c r="G4" s="24"/>
    </row>
    <row r="5" ht="9" customHeight="1">
      <c r="B5" s="23"/>
      <c r="C5" s="6"/>
      <c r="D5" s="6"/>
      <c r="E5" s="6"/>
      <c r="F5" s="6"/>
      <c r="G5" s="24"/>
    </row>
    <row r="6" ht="54" customHeight="1">
      <c r="B6" s="23"/>
      <c r="C6" s="6" t="s">
        <v>28</v>
      </c>
      <c r="D6" s="6"/>
      <c r="E6" s="6"/>
      <c r="F6" s="6"/>
      <c r="G6" s="24"/>
    </row>
    <row r="7" ht="12.75" customHeight="1">
      <c r="B7" s="23"/>
      <c r="C7" s="14" t="s">
        <v>27</v>
      </c>
      <c r="D7" s="6"/>
      <c r="E7" s="6"/>
      <c r="F7" s="6"/>
      <c r="G7" s="24"/>
    </row>
    <row r="8" ht="9" customHeight="1">
      <c r="B8" s="23"/>
      <c r="C8" s="6"/>
      <c r="D8" s="6"/>
      <c r="E8" s="6"/>
      <c r="F8" s="6"/>
      <c r="G8" s="24"/>
    </row>
    <row r="9" ht="16.5" customHeight="1">
      <c r="B9" s="23"/>
      <c r="C9" s="20" t="s">
        <v>16</v>
      </c>
      <c r="D9" s="21"/>
      <c r="E9" s="21"/>
      <c r="F9" s="22"/>
      <c r="G9" s="24"/>
    </row>
    <row r="10" ht="42" customHeight="1">
      <c r="B10" s="23"/>
      <c r="C10" s="16" t="s">
        <v>17</v>
      </c>
      <c r="D10" s="18"/>
      <c r="E10" s="18"/>
      <c r="F10" s="19"/>
      <c r="G10" s="24"/>
    </row>
    <row r="11" ht="45" customHeight="1">
      <c r="B11" s="23"/>
      <c r="C11" s="16" t="s">
        <v>18</v>
      </c>
      <c r="D11" s="18"/>
      <c r="E11" s="18"/>
      <c r="F11" s="19"/>
      <c r="G11" s="24"/>
    </row>
    <row r="12" ht="52.5" customHeight="1">
      <c r="B12" s="23"/>
      <c r="C12" s="16" t="s">
        <v>19</v>
      </c>
      <c r="D12" s="18"/>
      <c r="E12" s="18"/>
      <c r="F12" s="19"/>
      <c r="G12" s="24"/>
    </row>
    <row r="13" ht="9" customHeight="1">
      <c r="B13" s="23"/>
      <c r="C13" s="7"/>
      <c r="D13" s="5"/>
      <c r="E13" s="5"/>
      <c r="F13" s="5"/>
      <c r="G13" s="24"/>
    </row>
    <row r="14" ht="26.25" customHeight="1">
      <c r="B14" s="23"/>
      <c r="C14" s="6" t="s">
        <v>20</v>
      </c>
      <c r="D14" s="6"/>
      <c r="E14" s="6"/>
      <c r="F14" s="6"/>
      <c r="G14" s="24"/>
    </row>
    <row r="15" ht="9" customHeight="1">
      <c r="B15" s="23"/>
      <c r="C15" s="8"/>
      <c r="D15" s="5"/>
      <c r="E15" s="5"/>
      <c r="F15" s="5"/>
      <c r="G15" s="24"/>
    </row>
    <row r="16" ht="13.5" customHeight="1">
      <c r="B16" s="23"/>
      <c r="C16" s="9" t="s">
        <v>15</v>
      </c>
      <c r="D16" s="10" t="s">
        <v>14</v>
      </c>
      <c r="E16" s="10" t="s">
        <v>13</v>
      </c>
      <c r="F16" s="10" t="s">
        <v>12</v>
      </c>
      <c r="G16" s="24"/>
    </row>
    <row r="17" ht="15.75" customHeight="1">
      <c r="B17" s="23"/>
      <c r="C17" s="11" t="s">
        <v>11</v>
      </c>
      <c r="D17" s="12"/>
      <c r="E17" s="12"/>
      <c r="F17" s="12" t="s">
        <v>4</v>
      </c>
      <c r="G17" s="24"/>
    </row>
    <row r="18" ht="26.25" customHeight="1">
      <c r="B18" s="23"/>
      <c r="C18" s="11" t="s">
        <v>10</v>
      </c>
      <c r="D18" s="12" t="s">
        <v>4</v>
      </c>
      <c r="E18" s="12"/>
      <c r="F18" s="12"/>
      <c r="G18" s="24"/>
    </row>
    <row r="19" ht="13.5" customHeight="1">
      <c r="B19" s="23"/>
      <c r="C19" s="11" t="s">
        <v>9</v>
      </c>
      <c r="D19" s="12" t="s">
        <v>4</v>
      </c>
      <c r="E19" s="12"/>
      <c r="F19" s="12"/>
      <c r="G19" s="24"/>
    </row>
    <row r="20" ht="26.25" customHeight="1">
      <c r="B20" s="23"/>
      <c r="C20" s="11" t="s">
        <v>8</v>
      </c>
      <c r="D20" s="12"/>
      <c r="E20" s="12" t="s">
        <v>4</v>
      </c>
      <c r="F20" s="12"/>
      <c r="G20" s="24"/>
    </row>
    <row r="21" ht="13.5" customHeight="1">
      <c r="B21" s="23"/>
      <c r="C21" s="11" t="s">
        <v>7</v>
      </c>
      <c r="D21" s="12" t="s">
        <v>4</v>
      </c>
      <c r="E21" s="12"/>
      <c r="F21" s="12"/>
      <c r="G21" s="24"/>
    </row>
    <row r="22" ht="26.25" customHeight="1">
      <c r="B22" s="23"/>
      <c r="C22" s="11" t="s">
        <v>6</v>
      </c>
      <c r="D22" s="12"/>
      <c r="E22" s="12" t="s">
        <v>4</v>
      </c>
      <c r="F22" s="12"/>
      <c r="G22" s="24"/>
    </row>
    <row r="23" ht="39" customHeight="1">
      <c r="B23" s="23"/>
      <c r="C23" s="11" t="s">
        <v>5</v>
      </c>
      <c r="D23" s="12" t="s">
        <v>4</v>
      </c>
      <c r="E23" s="12"/>
      <c r="F23" s="12"/>
      <c r="G23" s="24"/>
    </row>
    <row r="24" ht="9" customHeight="1">
      <c r="B24" s="23"/>
      <c r="C24" s="8"/>
      <c r="D24" s="5"/>
      <c r="E24" s="5"/>
      <c r="F24" s="5"/>
      <c r="G24" s="24"/>
    </row>
    <row r="25" ht="42" customHeight="1">
      <c r="B25" s="23"/>
      <c r="C25" s="6" t="s">
        <v>3</v>
      </c>
      <c r="D25" s="6"/>
      <c r="E25" s="6"/>
      <c r="F25" s="6"/>
      <c r="G25" s="24"/>
    </row>
    <row r="26" ht="9" customHeight="1">
      <c r="B26" s="25"/>
      <c r="C26" s="26"/>
      <c r="D26" s="26"/>
      <c r="E26" s="26"/>
      <c r="F26" s="26"/>
      <c r="G26" s="27"/>
    </row>
  </sheetData>
  <sheetProtection selectLockedCells="0" selectUnlockedCells="0" objects="1" sheet="1"/>
  <mergeCells count="9">
    <mergeCell ref="C12:F12"/>
    <mergeCell ref="C14:F14"/>
    <mergeCell ref="C25:F25"/>
    <mergeCell ref="D2:G2"/>
    <mergeCell ref="C4:F4"/>
    <mergeCell ref="C6:F6"/>
    <mergeCell ref="C9:F9"/>
    <mergeCell ref="C10:F10"/>
    <mergeCell ref="C11:F11"/>
  </mergeCells>
  <conditionalFormatting sqref="D2">
    <cfRule type="colorScale" priority="1">
      <colorScale>
        <cfvo type="min"/>
        <cfvo type="percentile" val="20"/>
        <cfvo type="max"/>
        <color theme="0"/>
        <color theme="0"/>
        <color theme="4"/>
      </colorScale>
    </cfRule>
  </conditionalFormatting>
  <hyperlinks>
    <hyperlink ref="D2" display="TOC" location="TOC!A1"/>
    <hyperlink ref="D2:G2" display="Table of Contents" location="'Table of contents'!A1"/>
    <hyperlink ref="C7" r:id="rId3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7"/>
  </sheetPr>
  <dimension ref="A1"/>
  <sheetViews>
    <sheetView showGridLines="0" showRowColHeaders="0" zoomScaleNormal="100" workbookViewId="0"/>
  </sheetViews>
  <sheetFormatPr defaultRowHeight="15.0" baseColWidth="10"/>
  <cols>
    <col min="1" max="1" width="1.5" hidden="0" customWidth="1"/>
    <col min="2" max="2" width="2.83203125" hidden="0" customWidth="1"/>
    <col min="3" max="3" width="120.83203125" hidden="0" customWidth="1"/>
    <col min="4" max="4" width="2.83203125" hidden="0" customWidth="1"/>
  </cols>
  <sheetData>
    <row r="1" ht="9" customHeight="1">
      <c r="B1" s="1"/>
      <c r="C1" s="1"/>
      <c r="D1" s="1"/>
    </row>
    <row r="2" ht="39.950000000000003" customHeight="1">
      <c r="B2" s="36"/>
      <c r="C2" s="15" t="s">
        <v>2</v>
      </c>
      <c r="D2" s="15"/>
    </row>
    <row r="3">
      <c r="B3" s="33"/>
      <c r="D3" s="35"/>
    </row>
    <row r="4">
      <c r="B4" s="33"/>
      <c r="C4" s="38" t="s">
        <v>29</v>
      </c>
      <c r="D4" s="35"/>
    </row>
    <row r="5">
      <c r="B5" s="33"/>
      <c r="C5" s="39" t="s">
        <v>30</v>
      </c>
      <c r="D5" s="35"/>
    </row>
    <row r="6">
      <c r="B6" s="33"/>
      <c r="C6" s="39"/>
      <c r="D6" s="35"/>
    </row>
    <row r="7">
      <c r="B7" s="33"/>
      <c r="C7" s="38" t="s">
        <v>31</v>
      </c>
      <c r="D7" s="35"/>
    </row>
    <row r="8">
      <c r="B8" s="33"/>
      <c r="C8" s="39" t="s">
        <v>32</v>
      </c>
      <c r="D8" s="35"/>
    </row>
    <row r="9">
      <c r="B9" s="33"/>
      <c r="C9" s="39"/>
      <c r="D9" s="35"/>
    </row>
    <row r="10">
      <c r="B10" s="33"/>
      <c r="C10" s="38" t="s">
        <v>33</v>
      </c>
      <c r="D10" s="35"/>
    </row>
    <row r="11">
      <c r="B11" s="33"/>
      <c r="C11" s="39" t="s">
        <v>34</v>
      </c>
      <c r="D11" s="35"/>
    </row>
    <row r="12">
      <c r="B12" s="33"/>
      <c r="C12" s="37" t="str">
        <f>=HYPERLINK("https://www.act.gov.au/directorates-and-agencies/act-health/data-statistics-and-surveys/healthstats-act/data-collections/act-general-health-survey", "ACT General Health Survey")</f>
      </c>
      <c r="D12" s="35"/>
    </row>
    <row r="13">
      <c r="B13" s="33"/>
      <c r="C13" s="39"/>
      <c r="D13" s="35"/>
    </row>
    <row r="14">
      <c r="B14" s="33"/>
      <c r="C14" s="38" t="s">
        <v>36</v>
      </c>
      <c r="D14" s="35"/>
    </row>
    <row r="15">
      <c r="B15" s="33"/>
      <c r="C15" s="39" t="s">
        <v>37</v>
      </c>
      <c r="D15" s="35"/>
    </row>
    <row r="16">
      <c r="B16" s="33"/>
      <c r="C16" s="37" t="str">
        <f>=HYPERLINK("https://www.act.gov.au/directorates-and-agencies/act-health/data-statistics-and-surveys/healthstats-act/data-collections/australian-secondary-students-alcohol-and-drug-survey", "Australian Secondary Students' Alcohol and Drug Survey")</f>
      </c>
      <c r="D16" s="35"/>
    </row>
    <row r="17">
      <c r="B17" s="33"/>
      <c r="C17" s="39"/>
      <c r="D17" s="35"/>
    </row>
    <row r="18">
      <c r="B18" s="41"/>
      <c r="C18" s="40"/>
      <c r="D18" s="34"/>
    </row>
  </sheetData>
  <sheetProtection selectLockedCells="0" selectUnlockedCells="0" objects="1" sheet="1"/>
  <mergeCells count="1">
    <mergeCell ref="C2:D2"/>
  </mergeCells>
  <conditionalFormatting sqref="C2">
    <cfRule type="colorScale" priority="1">
      <colorScale>
        <cfvo type="min"/>
        <cfvo type="percentile" val="20"/>
        <cfvo type="max"/>
        <color theme="0"/>
        <color theme="0"/>
        <color theme="4"/>
      </colorScale>
    </cfRule>
  </conditionalFormatting>
  <hyperlinks>
    <hyperlink ref="C2:D2" display="Table of contents" location="'Table of contents'!A1"/>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7"/>
  </sheetPr>
  <dimension ref="A1"/>
  <sheetViews>
    <sheetView showGridLines="0" showRowColHeaders="0" zoomScaleNormal="100" workbookViewId="0"/>
  </sheetViews>
  <sheetFormatPr defaultRowHeight="15.0" baseColWidth="10"/>
  <cols>
    <col min="1" max="1" width="1.5" hidden="0" customWidth="1"/>
    <col min="2" max="2" width="2.83203125" hidden="0" customWidth="1"/>
    <col min="3" max="3" width="120.83203125" hidden="0" customWidth="1"/>
    <col min="4" max="4" width="2.83203125" hidden="0" customWidth="1"/>
  </cols>
  <sheetData>
    <row r="1" ht="9" customHeight="1">
      <c r="B1" s="1"/>
      <c r="C1" s="1"/>
      <c r="D1" s="1"/>
    </row>
    <row r="2" ht="39.950000000000003" customHeight="1">
      <c r="B2" s="36"/>
      <c r="C2" s="15" t="s">
        <v>2</v>
      </c>
      <c r="D2" s="15"/>
    </row>
    <row r="3">
      <c r="B3" s="33"/>
      <c r="D3" s="35"/>
    </row>
    <row r="4">
      <c r="B4" s="33"/>
      <c r="C4" s="38" t="s">
        <v>39</v>
      </c>
      <c r="D4" s="35"/>
    </row>
    <row r="5">
      <c r="B5" s="33"/>
      <c r="C5" s="39" t="s">
        <v>40</v>
      </c>
      <c r="D5" s="35"/>
    </row>
    <row r="6">
      <c r="B6" s="33"/>
      <c r="C6" s="39"/>
      <c r="D6" s="35"/>
    </row>
    <row r="7">
      <c r="B7" s="33"/>
      <c r="C7" s="38" t="s">
        <v>41</v>
      </c>
      <c r="D7" s="35"/>
    </row>
    <row r="8">
      <c r="B8" s="33"/>
      <c r="C8" s="39" t="s">
        <v>42</v>
      </c>
      <c r="D8" s="35"/>
    </row>
    <row r="9">
      <c r="B9" s="33"/>
      <c r="C9" s="39"/>
      <c r="D9" s="35"/>
    </row>
    <row r="10">
      <c r="B10" s="33"/>
      <c r="C10" s="38" t="s">
        <v>43</v>
      </c>
      <c r="D10" s="35"/>
    </row>
    <row r="11">
      <c r="B11" s="33"/>
      <c r="C11" s="39" t="s">
        <v>44</v>
      </c>
      <c r="D11" s="35"/>
    </row>
    <row r="12">
      <c r="B12" s="33"/>
      <c r="C12" s="39"/>
      <c r="D12" s="35"/>
    </row>
    <row r="13">
      <c r="B13" s="33"/>
      <c r="C13" s="38" t="s">
        <v>45</v>
      </c>
      <c r="D13" s="35"/>
    </row>
    <row r="14">
      <c r="B14" s="33"/>
      <c r="C14" s="39" t="s">
        <v>46</v>
      </c>
      <c r="D14" s="35"/>
    </row>
    <row r="15">
      <c r="B15" s="33"/>
      <c r="C15" s="39"/>
      <c r="D15" s="35"/>
    </row>
    <row r="16">
      <c r="B16" s="33"/>
      <c r="C16" s="38" t="s">
        <v>47</v>
      </c>
      <c r="D16" s="35"/>
    </row>
    <row r="17">
      <c r="B17" s="33"/>
      <c r="C17" s="39" t="s">
        <v>48</v>
      </c>
      <c r="D17" s="35"/>
    </row>
    <row r="18">
      <c r="B18" s="33"/>
      <c r="C18" s="39"/>
      <c r="D18" s="35"/>
    </row>
    <row r="19">
      <c r="B19" s="41"/>
      <c r="C19" s="40"/>
      <c r="D19" s="34"/>
    </row>
  </sheetData>
  <sheetProtection selectLockedCells="0" selectUnlockedCells="0" objects="1" sheet="1"/>
  <mergeCells count="1">
    <mergeCell ref="C2:D2"/>
  </mergeCells>
  <conditionalFormatting sqref="C2">
    <cfRule type="colorScale" priority="1">
      <colorScale>
        <cfvo type="min"/>
        <cfvo type="percentile" val="20"/>
        <cfvo type="max"/>
        <color theme="0"/>
        <color theme="0"/>
        <color theme="4"/>
      </colorScale>
    </cfRule>
  </conditionalFormatting>
  <hyperlinks>
    <hyperlink ref="C2:D2" display="Table of contents" location="'Table of contents'!A1"/>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49</v>
      </c>
      <c r="T4" s="35"/>
    </row>
    <row r="5" ht="12" customHeight="1">
      <c r="B5" s="58" t="s">
        <v>33</v>
      </c>
      <c r="T5" s="35"/>
    </row>
    <row r="6" ht="6.95" customHeight="1">
      <c r="B6" s="56"/>
      <c r="C6" s="42"/>
      <c r="D6" s="43"/>
      <c r="E6" s="43"/>
      <c r="F6" s="43"/>
      <c r="G6" s="43"/>
      <c r="H6" s="43"/>
      <c r="I6" s="43"/>
      <c r="J6" s="43"/>
      <c r="K6" s="43"/>
      <c r="L6" s="43"/>
      <c r="M6" s="43"/>
      <c r="T6" s="35"/>
    </row>
    <row r="7" ht="12" customHeight="1">
      <c r="B7" s="59"/>
      <c r="C7" s="46" t="s">
        <v>51</v>
      </c>
      <c r="D7" s="46" t="s">
        <v>51</v>
      </c>
      <c r="E7" s="46" t="s">
        <v>52</v>
      </c>
      <c r="F7" s="46" t="s">
        <v>52</v>
      </c>
      <c r="G7" s="46" t="s">
        <v>53</v>
      </c>
      <c r="H7" s="46" t="s">
        <v>53</v>
      </c>
      <c r="I7" s="46" t="s">
        <v>54</v>
      </c>
      <c r="J7" s="46" t="s">
        <v>54</v>
      </c>
      <c r="K7" s="46" t="s">
        <v>55</v>
      </c>
      <c r="L7" s="46" t="s">
        <v>55</v>
      </c>
      <c r="M7" s="46" t="s">
        <v>56</v>
      </c>
      <c r="N7" s="46" t="s">
        <v>56</v>
      </c>
      <c r="O7" s="46" t="s">
        <v>57</v>
      </c>
      <c r="P7" s="46" t="s">
        <v>57</v>
      </c>
      <c r="Q7" s="46" t="s">
        <v>58</v>
      </c>
      <c r="R7" s="46" t="s">
        <v>58</v>
      </c>
      <c r="S7" s="46" t="s">
        <v>59</v>
      </c>
      <c r="T7" s="66" t="s">
        <v>59</v>
      </c>
    </row>
    <row r="8">
      <c r="B8" s="54"/>
      <c r="C8" s="44" t="s">
        <v>50</v>
      </c>
      <c r="D8" s="45"/>
      <c r="E8" s="45"/>
      <c r="F8" s="45"/>
      <c r="G8" s="45"/>
      <c r="H8" s="45"/>
      <c r="I8" s="45"/>
      <c r="J8" s="45"/>
      <c r="K8" s="45"/>
      <c r="L8" s="45"/>
      <c r="M8" s="45"/>
      <c r="T8" s="35"/>
    </row>
    <row r="9">
      <c r="B9" s="62" t="s">
        <v>60</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62</v>
      </c>
      <c r="C11" s="50" t="s">
        <v>63</v>
      </c>
      <c r="D11" s="50" t="s">
        <v>64</v>
      </c>
      <c r="E11" s="50" t="s">
        <v>65</v>
      </c>
      <c r="F11" s="50" t="s">
        <v>66</v>
      </c>
      <c r="G11" s="50" t="s">
        <v>67</v>
      </c>
      <c r="H11" s="50" t="s">
        <v>68</v>
      </c>
      <c r="I11" s="50" t="s">
        <v>69</v>
      </c>
      <c r="J11" s="50" t="s">
        <v>70</v>
      </c>
      <c r="K11" s="50" t="s">
        <v>71</v>
      </c>
      <c r="L11" s="50" t="s">
        <v>72</v>
      </c>
      <c r="M11" s="50" t="s">
        <v>73</v>
      </c>
      <c r="N11" s="50" t="s">
        <v>74</v>
      </c>
      <c r="O11" s="50" t="s">
        <v>75</v>
      </c>
      <c r="P11" s="50" t="s">
        <v>76</v>
      </c>
      <c r="Q11" s="50" t="s">
        <v>77</v>
      </c>
      <c r="R11" s="50" t="s">
        <v>78</v>
      </c>
      <c r="S11" s="50" t="s">
        <v>79</v>
      </c>
      <c r="T11" s="70" t="s">
        <v>80</v>
      </c>
    </row>
    <row r="12">
      <c r="B12" s="61" t="s">
        <v>81</v>
      </c>
      <c r="C12" s="47" t="s">
        <v>82</v>
      </c>
      <c r="D12" s="47" t="s">
        <v>83</v>
      </c>
      <c r="E12" s="47" t="s">
        <v>84</v>
      </c>
      <c r="F12" s="47" t="s">
        <v>85</v>
      </c>
      <c r="G12" s="47" t="s">
        <v>86</v>
      </c>
      <c r="H12" s="47" t="s">
        <v>87</v>
      </c>
      <c r="I12" s="47" t="s">
        <v>88</v>
      </c>
      <c r="J12" s="47" t="s">
        <v>89</v>
      </c>
      <c r="K12" s="47" t="s">
        <v>86</v>
      </c>
      <c r="L12" s="47" t="s">
        <v>90</v>
      </c>
      <c r="M12" s="47" t="s">
        <v>84</v>
      </c>
      <c r="N12" s="47" t="s">
        <v>91</v>
      </c>
      <c r="O12" s="47" t="s">
        <v>92</v>
      </c>
      <c r="P12" s="47" t="s">
        <v>93</v>
      </c>
      <c r="Q12" s="47" t="s">
        <v>94</v>
      </c>
      <c r="R12" s="47" t="s">
        <v>95</v>
      </c>
      <c r="S12" s="47" t="s">
        <v>96</v>
      </c>
      <c r="T12" s="67" t="s">
        <v>97</v>
      </c>
    </row>
    <row r="13">
      <c r="B13" s="60" t="s">
        <v>98</v>
      </c>
      <c r="C13" s="50" t="s">
        <v>99</v>
      </c>
      <c r="D13" s="50" t="s">
        <v>100</v>
      </c>
      <c r="E13" s="50" t="s">
        <v>101</v>
      </c>
      <c r="F13" s="50" t="s">
        <v>102</v>
      </c>
      <c r="G13" s="50" t="s">
        <v>103</v>
      </c>
      <c r="H13" s="50" t="s">
        <v>104</v>
      </c>
      <c r="I13" s="50" t="s">
        <v>105</v>
      </c>
      <c r="J13" s="50" t="s">
        <v>106</v>
      </c>
      <c r="K13" s="50" t="s">
        <v>107</v>
      </c>
      <c r="L13" s="50" t="s">
        <v>108</v>
      </c>
      <c r="M13" s="50" t="s">
        <v>109</v>
      </c>
      <c r="N13" s="50" t="s">
        <v>110</v>
      </c>
      <c r="O13" s="50" t="s">
        <v>111</v>
      </c>
      <c r="P13" s="50" t="s">
        <v>112</v>
      </c>
      <c r="Q13" s="50" t="s">
        <v>113</v>
      </c>
      <c r="R13" s="50" t="s">
        <v>114</v>
      </c>
      <c r="S13" s="50" t="s">
        <v>115</v>
      </c>
      <c r="T13" s="70" t="s">
        <v>116</v>
      </c>
    </row>
    <row r="14">
      <c r="B14" s="63" t="s">
        <v>117</v>
      </c>
      <c r="C14" s="49"/>
      <c r="D14" s="49"/>
      <c r="E14" s="49"/>
      <c r="F14" s="49"/>
      <c r="G14" s="49"/>
      <c r="H14" s="49"/>
      <c r="I14" s="49"/>
      <c r="J14" s="49"/>
      <c r="K14" s="49"/>
      <c r="L14" s="49"/>
      <c r="M14" s="49"/>
      <c r="N14" s="49"/>
      <c r="O14" s="49"/>
      <c r="P14" s="49"/>
      <c r="Q14" s="49"/>
      <c r="R14" s="49"/>
      <c r="S14" s="49"/>
      <c r="T14" s="69"/>
    </row>
    <row r="15">
      <c r="B15" s="60" t="s">
        <v>62</v>
      </c>
      <c r="C15" s="50" t="s">
        <v>118</v>
      </c>
      <c r="D15" s="50" t="s">
        <v>119</v>
      </c>
      <c r="E15" s="50" t="s">
        <v>120</v>
      </c>
      <c r="F15" s="50" t="s">
        <v>121</v>
      </c>
      <c r="G15" s="50" t="s">
        <v>122</v>
      </c>
      <c r="H15" s="50" t="s">
        <v>123</v>
      </c>
      <c r="I15" s="50" t="s">
        <v>124</v>
      </c>
      <c r="J15" s="50" t="s">
        <v>125</v>
      </c>
      <c r="K15" s="50" t="s">
        <v>126</v>
      </c>
      <c r="L15" s="50" t="s">
        <v>127</v>
      </c>
      <c r="M15" s="50" t="s">
        <v>128</v>
      </c>
      <c r="N15" s="50" t="s">
        <v>129</v>
      </c>
      <c r="O15" s="50" t="s">
        <v>130</v>
      </c>
      <c r="P15" s="50" t="s">
        <v>131</v>
      </c>
      <c r="Q15" s="50" t="s">
        <v>132</v>
      </c>
      <c r="R15" s="50" t="s">
        <v>133</v>
      </c>
      <c r="S15" s="50" t="s">
        <v>134</v>
      </c>
      <c r="T15" s="70" t="s">
        <v>135</v>
      </c>
    </row>
    <row r="16">
      <c r="B16" s="61" t="s">
        <v>81</v>
      </c>
      <c r="C16" s="47" t="s">
        <v>136</v>
      </c>
      <c r="D16" s="47" t="s">
        <v>137</v>
      </c>
      <c r="E16" s="47" t="s">
        <v>138</v>
      </c>
      <c r="F16" s="47" t="s">
        <v>139</v>
      </c>
      <c r="G16" s="47" t="s">
        <v>140</v>
      </c>
      <c r="H16" s="47" t="s">
        <v>141</v>
      </c>
      <c r="I16" s="47" t="s">
        <v>142</v>
      </c>
      <c r="J16" s="47" t="s">
        <v>143</v>
      </c>
      <c r="K16" s="47" t="s">
        <v>144</v>
      </c>
      <c r="L16" s="47" t="s">
        <v>145</v>
      </c>
      <c r="M16" s="47" t="s">
        <v>146</v>
      </c>
      <c r="N16" s="47" t="s">
        <v>147</v>
      </c>
      <c r="O16" s="47" t="s">
        <v>148</v>
      </c>
      <c r="P16" s="47" t="s">
        <v>149</v>
      </c>
      <c r="Q16" s="47" t="s">
        <v>150</v>
      </c>
      <c r="R16" s="47" t="s">
        <v>151</v>
      </c>
      <c r="S16" s="47" t="s">
        <v>152</v>
      </c>
      <c r="T16" s="67" t="s">
        <v>153</v>
      </c>
    </row>
    <row r="17">
      <c r="B17" s="60" t="s">
        <v>98</v>
      </c>
      <c r="C17" s="50" t="s">
        <v>154</v>
      </c>
      <c r="D17" s="50" t="s">
        <v>155</v>
      </c>
      <c r="E17" s="50" t="s">
        <v>156</v>
      </c>
      <c r="F17" s="50" t="s">
        <v>157</v>
      </c>
      <c r="G17" s="50" t="s">
        <v>158</v>
      </c>
      <c r="H17" s="50" t="s">
        <v>159</v>
      </c>
      <c r="I17" s="50" t="s">
        <v>160</v>
      </c>
      <c r="J17" s="50" t="s">
        <v>161</v>
      </c>
      <c r="K17" s="50" t="s">
        <v>162</v>
      </c>
      <c r="L17" s="50" t="s">
        <v>163</v>
      </c>
      <c r="M17" s="50" t="s">
        <v>164</v>
      </c>
      <c r="N17" s="50" t="s">
        <v>165</v>
      </c>
      <c r="O17" s="50" t="s">
        <v>164</v>
      </c>
      <c r="P17" s="50" t="s">
        <v>166</v>
      </c>
      <c r="Q17" s="50" t="s">
        <v>158</v>
      </c>
      <c r="R17" s="50" t="s">
        <v>167</v>
      </c>
      <c r="S17" s="50" t="s">
        <v>168</v>
      </c>
      <c r="T17" s="70" t="s">
        <v>169</v>
      </c>
    </row>
    <row r="18">
      <c r="B18" s="63" t="s">
        <v>170</v>
      </c>
      <c r="C18" s="49"/>
      <c r="D18" s="49"/>
      <c r="E18" s="49"/>
      <c r="F18" s="49"/>
      <c r="G18" s="49"/>
      <c r="H18" s="49"/>
      <c r="I18" s="49"/>
      <c r="J18" s="49"/>
      <c r="K18" s="49"/>
      <c r="L18" s="49"/>
      <c r="M18" s="49"/>
      <c r="N18" s="49"/>
      <c r="O18" s="49"/>
      <c r="P18" s="49"/>
      <c r="Q18" s="49"/>
      <c r="R18" s="49"/>
      <c r="S18" s="49"/>
      <c r="T18" s="69"/>
    </row>
    <row r="19">
      <c r="B19" s="60" t="s">
        <v>62</v>
      </c>
      <c r="C19" s="50" t="s">
        <v>171</v>
      </c>
      <c r="D19" s="50" t="s">
        <v>172</v>
      </c>
      <c r="E19" s="50" t="s">
        <v>173</v>
      </c>
      <c r="F19" s="50" t="s">
        <v>174</v>
      </c>
      <c r="G19" s="50" t="s">
        <v>173</v>
      </c>
      <c r="H19" s="50" t="s">
        <v>175</v>
      </c>
      <c r="I19" s="50" t="s">
        <v>176</v>
      </c>
      <c r="J19" s="50" t="s">
        <v>177</v>
      </c>
      <c r="K19" s="50" t="s">
        <v>178</v>
      </c>
      <c r="L19" s="50" t="s">
        <v>179</v>
      </c>
      <c r="M19" s="50" t="s">
        <v>180</v>
      </c>
      <c r="N19" s="50" t="s">
        <v>181</v>
      </c>
      <c r="O19" s="50" t="s">
        <v>120</v>
      </c>
      <c r="P19" s="50" t="s">
        <v>182</v>
      </c>
      <c r="Q19" s="50" t="s">
        <v>183</v>
      </c>
      <c r="R19" s="50" t="s">
        <v>184</v>
      </c>
      <c r="S19" s="50" t="s">
        <v>185</v>
      </c>
      <c r="T19" s="70" t="s">
        <v>186</v>
      </c>
    </row>
    <row r="20">
      <c r="B20" s="61" t="s">
        <v>81</v>
      </c>
      <c r="C20" s="47" t="s">
        <v>187</v>
      </c>
      <c r="D20" s="47" t="s">
        <v>188</v>
      </c>
      <c r="E20" s="47" t="s">
        <v>88</v>
      </c>
      <c r="F20" s="47" t="s">
        <v>189</v>
      </c>
      <c r="G20" s="47" t="s">
        <v>190</v>
      </c>
      <c r="H20" s="47" t="s">
        <v>191</v>
      </c>
      <c r="I20" s="47" t="s">
        <v>192</v>
      </c>
      <c r="J20" s="47" t="s">
        <v>193</v>
      </c>
      <c r="K20" s="47" t="s">
        <v>194</v>
      </c>
      <c r="L20" s="47" t="s">
        <v>195</v>
      </c>
      <c r="M20" s="47" t="s">
        <v>196</v>
      </c>
      <c r="N20" s="47" t="s">
        <v>197</v>
      </c>
      <c r="O20" s="47" t="s">
        <v>138</v>
      </c>
      <c r="P20" s="47" t="s">
        <v>198</v>
      </c>
      <c r="Q20" s="47" t="s">
        <v>199</v>
      </c>
      <c r="R20" s="47" t="s">
        <v>200</v>
      </c>
      <c r="S20" s="47" t="s">
        <v>94</v>
      </c>
      <c r="T20" s="67" t="s">
        <v>201</v>
      </c>
    </row>
    <row r="21">
      <c r="B21" s="60" t="s">
        <v>98</v>
      </c>
      <c r="C21" s="50" t="s">
        <v>202</v>
      </c>
      <c r="D21" s="50" t="s">
        <v>203</v>
      </c>
      <c r="E21" s="50" t="s">
        <v>204</v>
      </c>
      <c r="F21" s="50" t="s">
        <v>205</v>
      </c>
      <c r="G21" s="50" t="s">
        <v>206</v>
      </c>
      <c r="H21" s="50" t="s">
        <v>207</v>
      </c>
      <c r="I21" s="50" t="s">
        <v>208</v>
      </c>
      <c r="J21" s="50" t="s">
        <v>209</v>
      </c>
      <c r="K21" s="50" t="s">
        <v>210</v>
      </c>
      <c r="L21" s="50" t="s">
        <v>211</v>
      </c>
      <c r="M21" s="50" t="s">
        <v>212</v>
      </c>
      <c r="N21" s="50" t="s">
        <v>213</v>
      </c>
      <c r="O21" s="50" t="s">
        <v>156</v>
      </c>
      <c r="P21" s="50" t="s">
        <v>214</v>
      </c>
      <c r="Q21" s="50" t="s">
        <v>215</v>
      </c>
      <c r="R21" s="50" t="s">
        <v>216</v>
      </c>
      <c r="S21" s="50" t="s">
        <v>212</v>
      </c>
      <c r="T21" s="70" t="s">
        <v>217</v>
      </c>
    </row>
    <row r="22">
      <c r="B22" s="62" t="s">
        <v>218</v>
      </c>
      <c r="C22" s="48"/>
      <c r="D22" s="48"/>
      <c r="E22" s="48"/>
      <c r="F22" s="48"/>
      <c r="G22" s="48"/>
      <c r="H22" s="48"/>
      <c r="I22" s="48"/>
      <c r="J22" s="48"/>
      <c r="K22" s="48"/>
      <c r="L22" s="48"/>
      <c r="M22" s="48"/>
      <c r="N22" s="48"/>
      <c r="O22" s="48"/>
      <c r="P22" s="48"/>
      <c r="Q22" s="48"/>
      <c r="R22" s="48"/>
      <c r="S22" s="48"/>
      <c r="T22" s="68"/>
    </row>
    <row r="23">
      <c r="B23" s="63" t="s">
        <v>219</v>
      </c>
      <c r="C23" s="49"/>
      <c r="D23" s="49"/>
      <c r="E23" s="49"/>
      <c r="F23" s="49"/>
      <c r="G23" s="49"/>
      <c r="H23" s="49"/>
      <c r="I23" s="49"/>
      <c r="J23" s="49"/>
      <c r="K23" s="49"/>
      <c r="L23" s="49"/>
      <c r="M23" s="49"/>
      <c r="N23" s="49"/>
      <c r="O23" s="49"/>
      <c r="P23" s="49"/>
      <c r="Q23" s="49"/>
      <c r="R23" s="49"/>
      <c r="S23" s="49"/>
      <c r="T23" s="69"/>
    </row>
    <row r="24">
      <c r="B24" s="60" t="s">
        <v>62</v>
      </c>
      <c r="C24" s="50" t="s">
        <v>220</v>
      </c>
      <c r="D24" s="50" t="s">
        <v>221</v>
      </c>
      <c r="E24" s="50" t="s">
        <v>222</v>
      </c>
      <c r="F24" s="50" t="s">
        <v>223</v>
      </c>
      <c r="G24" s="50" t="s">
        <v>224</v>
      </c>
      <c r="H24" s="50" t="s">
        <v>225</v>
      </c>
      <c r="I24" s="50" t="s">
        <v>226</v>
      </c>
      <c r="J24" s="50" t="s">
        <v>227</v>
      </c>
      <c r="K24" s="50" t="s">
        <v>228</v>
      </c>
      <c r="L24" s="50" t="s">
        <v>229</v>
      </c>
      <c r="M24" s="50" t="s">
        <v>228</v>
      </c>
      <c r="N24" s="50" t="s">
        <v>229</v>
      </c>
      <c r="O24" s="50" t="s">
        <v>228</v>
      </c>
      <c r="P24" s="50" t="s">
        <v>229</v>
      </c>
      <c r="Q24" s="50" t="s">
        <v>228</v>
      </c>
      <c r="R24" s="50" t="s">
        <v>229</v>
      </c>
      <c r="S24" s="50" t="s">
        <v>230</v>
      </c>
      <c r="T24" s="70" t="s">
        <v>231</v>
      </c>
    </row>
    <row r="25">
      <c r="B25" s="61" t="s">
        <v>81</v>
      </c>
      <c r="C25" s="47" t="s">
        <v>232</v>
      </c>
      <c r="D25" s="47" t="s">
        <v>233</v>
      </c>
      <c r="E25" s="47" t="s">
        <v>234</v>
      </c>
      <c r="F25" s="47" t="s">
        <v>235</v>
      </c>
      <c r="G25" s="47" t="s">
        <v>236</v>
      </c>
      <c r="H25" s="47" t="s">
        <v>237</v>
      </c>
      <c r="I25" s="47" t="s">
        <v>238</v>
      </c>
      <c r="J25" s="47" t="s">
        <v>239</v>
      </c>
      <c r="K25" s="47" t="s">
        <v>240</v>
      </c>
      <c r="L25" s="47" t="s">
        <v>241</v>
      </c>
      <c r="M25" s="47" t="s">
        <v>242</v>
      </c>
      <c r="N25" s="47" t="s">
        <v>243</v>
      </c>
      <c r="O25" s="47" t="s">
        <v>138</v>
      </c>
      <c r="P25" s="47" t="s">
        <v>244</v>
      </c>
      <c r="Q25" s="47" t="s">
        <v>245</v>
      </c>
      <c r="R25" s="47" t="s">
        <v>246</v>
      </c>
      <c r="S25" s="47" t="s">
        <v>192</v>
      </c>
      <c r="T25" s="67" t="s">
        <v>247</v>
      </c>
    </row>
    <row r="26">
      <c r="B26" s="60" t="s">
        <v>98</v>
      </c>
      <c r="C26" s="50" t="s">
        <v>248</v>
      </c>
      <c r="D26" s="50" t="s">
        <v>249</v>
      </c>
      <c r="E26" s="50" t="s">
        <v>250</v>
      </c>
      <c r="F26" s="50" t="s">
        <v>251</v>
      </c>
      <c r="G26" s="50" t="s">
        <v>252</v>
      </c>
      <c r="H26" s="50" t="s">
        <v>253</v>
      </c>
      <c r="I26" s="50" t="s">
        <v>254</v>
      </c>
      <c r="J26" s="50" t="s">
        <v>255</v>
      </c>
      <c r="K26" s="50" t="s">
        <v>256</v>
      </c>
      <c r="L26" s="50" t="s">
        <v>257</v>
      </c>
      <c r="M26" s="50" t="s">
        <v>258</v>
      </c>
      <c r="N26" s="50" t="s">
        <v>259</v>
      </c>
      <c r="O26" s="50" t="s">
        <v>260</v>
      </c>
      <c r="P26" s="50" t="s">
        <v>261</v>
      </c>
      <c r="Q26" s="50" t="s">
        <v>262</v>
      </c>
      <c r="R26" s="50" t="s">
        <v>263</v>
      </c>
      <c r="S26" s="50" t="s">
        <v>264</v>
      </c>
      <c r="T26" s="70" t="s">
        <v>265</v>
      </c>
    </row>
    <row r="27">
      <c r="B27" s="63" t="s">
        <v>266</v>
      </c>
      <c r="C27" s="49"/>
      <c r="D27" s="49"/>
      <c r="E27" s="49"/>
      <c r="F27" s="49"/>
      <c r="G27" s="49"/>
      <c r="H27" s="49"/>
      <c r="I27" s="49"/>
      <c r="J27" s="49"/>
      <c r="K27" s="49"/>
      <c r="L27" s="49"/>
      <c r="M27" s="49"/>
      <c r="N27" s="49"/>
      <c r="O27" s="49"/>
      <c r="P27" s="49"/>
      <c r="Q27" s="49"/>
      <c r="R27" s="49"/>
      <c r="S27" s="49"/>
      <c r="T27" s="69"/>
    </row>
    <row r="28">
      <c r="B28" s="60" t="s">
        <v>62</v>
      </c>
      <c r="C28" s="50" t="s">
        <v>65</v>
      </c>
      <c r="D28" s="50" t="s">
        <v>267</v>
      </c>
      <c r="E28" s="50" t="s">
        <v>268</v>
      </c>
      <c r="F28" s="50" t="s">
        <v>269</v>
      </c>
      <c r="G28" s="50" t="s">
        <v>270</v>
      </c>
      <c r="H28" s="50" t="s">
        <v>271</v>
      </c>
      <c r="I28" s="50" t="s">
        <v>272</v>
      </c>
      <c r="J28" s="50" t="s">
        <v>273</v>
      </c>
      <c r="K28" s="50" t="s">
        <v>274</v>
      </c>
      <c r="L28" s="50" t="s">
        <v>275</v>
      </c>
      <c r="M28" s="50" t="s">
        <v>171</v>
      </c>
      <c r="N28" s="50" t="s">
        <v>276</v>
      </c>
      <c r="O28" s="50" t="s">
        <v>277</v>
      </c>
      <c r="P28" s="50" t="s">
        <v>278</v>
      </c>
      <c r="Q28" s="50" t="s">
        <v>79</v>
      </c>
      <c r="R28" s="50" t="s">
        <v>279</v>
      </c>
      <c r="S28" s="50" t="s">
        <v>280</v>
      </c>
      <c r="T28" s="70" t="s">
        <v>281</v>
      </c>
    </row>
    <row r="29">
      <c r="B29" s="61" t="s">
        <v>81</v>
      </c>
      <c r="C29" s="47" t="s">
        <v>282</v>
      </c>
      <c r="D29" s="47" t="s">
        <v>283</v>
      </c>
      <c r="E29" s="47" t="s">
        <v>284</v>
      </c>
      <c r="F29" s="47" t="s">
        <v>285</v>
      </c>
      <c r="G29" s="47" t="s">
        <v>286</v>
      </c>
      <c r="H29" s="47" t="s">
        <v>287</v>
      </c>
      <c r="I29" s="47" t="s">
        <v>288</v>
      </c>
      <c r="J29" s="47" t="s">
        <v>289</v>
      </c>
      <c r="K29" s="47" t="s">
        <v>290</v>
      </c>
      <c r="L29" s="47" t="s">
        <v>291</v>
      </c>
      <c r="M29" s="47" t="s">
        <v>144</v>
      </c>
      <c r="N29" s="47" t="s">
        <v>292</v>
      </c>
      <c r="O29" s="47" t="s">
        <v>293</v>
      </c>
      <c r="P29" s="47" t="s">
        <v>294</v>
      </c>
      <c r="Q29" s="47" t="s">
        <v>282</v>
      </c>
      <c r="R29" s="47" t="s">
        <v>90</v>
      </c>
      <c r="S29" s="47" t="s">
        <v>295</v>
      </c>
      <c r="T29" s="67" t="s">
        <v>296</v>
      </c>
    </row>
    <row r="30">
      <c r="B30" s="60" t="s">
        <v>98</v>
      </c>
      <c r="C30" s="50" t="s">
        <v>297</v>
      </c>
      <c r="D30" s="50" t="s">
        <v>298</v>
      </c>
      <c r="E30" s="50" t="s">
        <v>299</v>
      </c>
      <c r="F30" s="50" t="s">
        <v>300</v>
      </c>
      <c r="G30" s="50" t="s">
        <v>301</v>
      </c>
      <c r="H30" s="50" t="s">
        <v>302</v>
      </c>
      <c r="I30" s="50" t="s">
        <v>248</v>
      </c>
      <c r="J30" s="50" t="s">
        <v>303</v>
      </c>
      <c r="K30" s="50" t="s">
        <v>304</v>
      </c>
      <c r="L30" s="50" t="s">
        <v>305</v>
      </c>
      <c r="M30" s="50" t="s">
        <v>154</v>
      </c>
      <c r="N30" s="50" t="s">
        <v>306</v>
      </c>
      <c r="O30" s="50" t="s">
        <v>208</v>
      </c>
      <c r="P30" s="50" t="s">
        <v>307</v>
      </c>
      <c r="Q30" s="50" t="s">
        <v>156</v>
      </c>
      <c r="R30" s="50" t="s">
        <v>308</v>
      </c>
      <c r="S30" s="50" t="s">
        <v>309</v>
      </c>
      <c r="T30" s="70" t="s">
        <v>310</v>
      </c>
    </row>
    <row r="31">
      <c r="B31" s="63" t="s">
        <v>311</v>
      </c>
      <c r="C31" s="49"/>
      <c r="D31" s="49"/>
      <c r="E31" s="49"/>
      <c r="F31" s="49"/>
      <c r="G31" s="49"/>
      <c r="H31" s="49"/>
      <c r="I31" s="49"/>
      <c r="J31" s="49"/>
      <c r="K31" s="49"/>
      <c r="L31" s="49"/>
      <c r="M31" s="49"/>
      <c r="N31" s="49"/>
      <c r="O31" s="49"/>
      <c r="P31" s="49"/>
      <c r="Q31" s="49"/>
      <c r="R31" s="49"/>
      <c r="S31" s="49"/>
      <c r="T31" s="69"/>
    </row>
    <row r="32">
      <c r="B32" s="60" t="s">
        <v>62</v>
      </c>
      <c r="C32" s="50" t="s">
        <v>312</v>
      </c>
      <c r="D32" s="50" t="s">
        <v>313</v>
      </c>
      <c r="E32" s="50" t="s">
        <v>79</v>
      </c>
      <c r="F32" s="50" t="s">
        <v>314</v>
      </c>
      <c r="G32" s="50" t="s">
        <v>315</v>
      </c>
      <c r="H32" s="50" t="s">
        <v>316</v>
      </c>
      <c r="I32" s="50" t="s">
        <v>317</v>
      </c>
      <c r="J32" s="50" t="s">
        <v>318</v>
      </c>
      <c r="K32" s="50" t="s">
        <v>319</v>
      </c>
      <c r="L32" s="50" t="s">
        <v>320</v>
      </c>
      <c r="M32" s="50" t="s">
        <v>321</v>
      </c>
      <c r="N32" s="50" t="s">
        <v>322</v>
      </c>
      <c r="O32" s="50" t="s">
        <v>176</v>
      </c>
      <c r="P32" s="50" t="s">
        <v>323</v>
      </c>
      <c r="Q32" s="50" t="s">
        <v>324</v>
      </c>
      <c r="R32" s="50" t="s">
        <v>325</v>
      </c>
      <c r="S32" s="50" t="s">
        <v>176</v>
      </c>
      <c r="T32" s="70" t="s">
        <v>326</v>
      </c>
    </row>
    <row r="33">
      <c r="B33" s="61" t="s">
        <v>81</v>
      </c>
      <c r="C33" s="47" t="s">
        <v>327</v>
      </c>
      <c r="D33" s="47" t="s">
        <v>328</v>
      </c>
      <c r="E33" s="47" t="s">
        <v>329</v>
      </c>
      <c r="F33" s="47" t="s">
        <v>330</v>
      </c>
      <c r="G33" s="47" t="s">
        <v>331</v>
      </c>
      <c r="H33" s="47" t="s">
        <v>332</v>
      </c>
      <c r="I33" s="47" t="s">
        <v>333</v>
      </c>
      <c r="J33" s="47" t="s">
        <v>334</v>
      </c>
      <c r="K33" s="47" t="s">
        <v>335</v>
      </c>
      <c r="L33" s="47" t="s">
        <v>336</v>
      </c>
      <c r="M33" s="47" t="s">
        <v>337</v>
      </c>
      <c r="N33" s="47" t="s">
        <v>338</v>
      </c>
      <c r="O33" s="47" t="s">
        <v>339</v>
      </c>
      <c r="P33" s="47" t="s">
        <v>340</v>
      </c>
      <c r="Q33" s="47" t="s">
        <v>146</v>
      </c>
      <c r="R33" s="47" t="s">
        <v>341</v>
      </c>
      <c r="S33" s="47" t="s">
        <v>342</v>
      </c>
      <c r="T33" s="67" t="s">
        <v>343</v>
      </c>
    </row>
    <row r="34">
      <c r="B34" s="60" t="s">
        <v>98</v>
      </c>
      <c r="C34" s="50" t="s">
        <v>344</v>
      </c>
      <c r="D34" s="50" t="s">
        <v>345</v>
      </c>
      <c r="E34" s="50" t="s">
        <v>202</v>
      </c>
      <c r="F34" s="50" t="s">
        <v>346</v>
      </c>
      <c r="G34" s="50" t="s">
        <v>347</v>
      </c>
      <c r="H34" s="50" t="s">
        <v>348</v>
      </c>
      <c r="I34" s="50" t="s">
        <v>349</v>
      </c>
      <c r="J34" s="50" t="s">
        <v>350</v>
      </c>
      <c r="K34" s="50" t="s">
        <v>260</v>
      </c>
      <c r="L34" s="50" t="s">
        <v>351</v>
      </c>
      <c r="M34" s="50" t="s">
        <v>299</v>
      </c>
      <c r="N34" s="50" t="s">
        <v>352</v>
      </c>
      <c r="O34" s="50" t="s">
        <v>353</v>
      </c>
      <c r="P34" s="50" t="s">
        <v>354</v>
      </c>
      <c r="Q34" s="50" t="s">
        <v>355</v>
      </c>
      <c r="R34" s="50" t="s">
        <v>356</v>
      </c>
      <c r="S34" s="50" t="s">
        <v>357</v>
      </c>
      <c r="T34" s="70" t="s">
        <v>358</v>
      </c>
    </row>
    <row r="35">
      <c r="B35" s="63" t="s">
        <v>359</v>
      </c>
      <c r="C35" s="49"/>
      <c r="D35" s="49"/>
      <c r="E35" s="49"/>
      <c r="F35" s="49"/>
      <c r="G35" s="49"/>
      <c r="H35" s="49"/>
      <c r="I35" s="49"/>
      <c r="J35" s="49"/>
      <c r="K35" s="49"/>
      <c r="L35" s="49"/>
      <c r="M35" s="49"/>
      <c r="N35" s="49"/>
      <c r="O35" s="49"/>
      <c r="P35" s="49"/>
      <c r="Q35" s="49"/>
      <c r="R35" s="49"/>
      <c r="S35" s="49"/>
      <c r="T35" s="69"/>
    </row>
    <row r="36">
      <c r="B36" s="60" t="s">
        <v>62</v>
      </c>
      <c r="C36" s="50" t="s">
        <v>360</v>
      </c>
      <c r="D36" s="50" t="s">
        <v>361</v>
      </c>
      <c r="E36" s="50" t="s">
        <v>362</v>
      </c>
      <c r="F36" s="50" t="s">
        <v>363</v>
      </c>
      <c r="G36" s="50" t="s">
        <v>364</v>
      </c>
      <c r="H36" s="50" t="s">
        <v>365</v>
      </c>
      <c r="I36" s="50" t="s">
        <v>366</v>
      </c>
      <c r="J36" s="50" t="s">
        <v>367</v>
      </c>
      <c r="K36" s="50" t="s">
        <v>368</v>
      </c>
      <c r="L36" s="50" t="s">
        <v>369</v>
      </c>
      <c r="M36" s="50" t="s">
        <v>370</v>
      </c>
      <c r="N36" s="50" t="s">
        <v>371</v>
      </c>
      <c r="O36" s="50" t="s">
        <v>228</v>
      </c>
      <c r="P36" s="50" t="s">
        <v>229</v>
      </c>
      <c r="Q36" s="50" t="s">
        <v>228</v>
      </c>
      <c r="R36" s="50" t="s">
        <v>229</v>
      </c>
      <c r="S36" s="50" t="s">
        <v>372</v>
      </c>
      <c r="T36" s="70" t="s">
        <v>373</v>
      </c>
    </row>
    <row r="37">
      <c r="B37" s="61" t="s">
        <v>81</v>
      </c>
      <c r="C37" s="47" t="s">
        <v>374</v>
      </c>
      <c r="D37" s="47" t="s">
        <v>375</v>
      </c>
      <c r="E37" s="47" t="s">
        <v>376</v>
      </c>
      <c r="F37" s="47" t="s">
        <v>377</v>
      </c>
      <c r="G37" s="47" t="s">
        <v>378</v>
      </c>
      <c r="H37" s="47" t="s">
        <v>379</v>
      </c>
      <c r="I37" s="47" t="s">
        <v>347</v>
      </c>
      <c r="J37" s="47" t="s">
        <v>380</v>
      </c>
      <c r="K37" s="47" t="s">
        <v>381</v>
      </c>
      <c r="L37" s="47" t="s">
        <v>382</v>
      </c>
      <c r="M37" s="47" t="s">
        <v>383</v>
      </c>
      <c r="N37" s="47" t="s">
        <v>384</v>
      </c>
      <c r="O37" s="47" t="s">
        <v>282</v>
      </c>
      <c r="P37" s="47" t="s">
        <v>385</v>
      </c>
      <c r="Q37" s="47" t="s">
        <v>386</v>
      </c>
      <c r="R37" s="47" t="s">
        <v>387</v>
      </c>
      <c r="S37" s="47" t="s">
        <v>388</v>
      </c>
      <c r="T37" s="67" t="s">
        <v>389</v>
      </c>
    </row>
    <row r="38">
      <c r="B38" s="64" t="s">
        <v>98</v>
      </c>
      <c r="C38" s="51" t="s">
        <v>297</v>
      </c>
      <c r="D38" s="51" t="s">
        <v>390</v>
      </c>
      <c r="E38" s="51" t="s">
        <v>391</v>
      </c>
      <c r="F38" s="51" t="s">
        <v>392</v>
      </c>
      <c r="G38" s="51" t="s">
        <v>393</v>
      </c>
      <c r="H38" s="51" t="s">
        <v>394</v>
      </c>
      <c r="I38" s="51" t="s">
        <v>395</v>
      </c>
      <c r="J38" s="51" t="s">
        <v>396</v>
      </c>
      <c r="K38" s="51" t="s">
        <v>347</v>
      </c>
      <c r="L38" s="51" t="s">
        <v>348</v>
      </c>
      <c r="M38" s="51" t="s">
        <v>113</v>
      </c>
      <c r="N38" s="51" t="s">
        <v>397</v>
      </c>
      <c r="O38" s="51" t="s">
        <v>162</v>
      </c>
      <c r="P38" s="51" t="s">
        <v>398</v>
      </c>
      <c r="Q38" s="51" t="s">
        <v>399</v>
      </c>
      <c r="R38" s="51" t="s">
        <v>400</v>
      </c>
      <c r="S38" s="51" t="s">
        <v>401</v>
      </c>
      <c r="T38" s="71" t="s">
        <v>402</v>
      </c>
    </row>
    <row r="39">
      <c r="B39" t="s">
        <v>403</v>
      </c>
    </row>
    <row r="40">
      <c r="B40" t="s">
        <v>404</v>
      </c>
    </row>
    <row r="41">
      <c r="B41"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406</v>
      </c>
      <c r="T4" s="35"/>
    </row>
    <row r="5" ht="12" customHeight="1">
      <c r="B5" s="58" t="s">
        <v>33</v>
      </c>
      <c r="T5" s="35"/>
    </row>
    <row r="6" ht="6.95" customHeight="1">
      <c r="B6" s="56"/>
      <c r="C6" s="42"/>
      <c r="D6" s="43"/>
      <c r="E6" s="43"/>
      <c r="F6" s="43"/>
      <c r="G6" s="43"/>
      <c r="H6" s="43"/>
      <c r="I6" s="43"/>
      <c r="J6" s="43"/>
      <c r="K6" s="43"/>
      <c r="L6" s="43"/>
      <c r="M6" s="43"/>
      <c r="T6" s="35"/>
    </row>
    <row r="7" ht="12" customHeight="1">
      <c r="B7" s="59"/>
      <c r="C7" s="46" t="s">
        <v>51</v>
      </c>
      <c r="D7" s="46" t="s">
        <v>51</v>
      </c>
      <c r="E7" s="46" t="s">
        <v>52</v>
      </c>
      <c r="F7" s="46" t="s">
        <v>52</v>
      </c>
      <c r="G7" s="46" t="s">
        <v>53</v>
      </c>
      <c r="H7" s="46" t="s">
        <v>53</v>
      </c>
      <c r="I7" s="46" t="s">
        <v>54</v>
      </c>
      <c r="J7" s="46" t="s">
        <v>54</v>
      </c>
      <c r="K7" s="46" t="s">
        <v>55</v>
      </c>
      <c r="L7" s="46" t="s">
        <v>55</v>
      </c>
      <c r="M7" s="46" t="s">
        <v>56</v>
      </c>
      <c r="N7" s="46" t="s">
        <v>56</v>
      </c>
      <c r="O7" s="46" t="s">
        <v>57</v>
      </c>
      <c r="P7" s="46" t="s">
        <v>57</v>
      </c>
      <c r="Q7" s="46" t="s">
        <v>58</v>
      </c>
      <c r="R7" s="46" t="s">
        <v>58</v>
      </c>
      <c r="S7" s="46" t="s">
        <v>59</v>
      </c>
      <c r="T7" s="66" t="s">
        <v>59</v>
      </c>
    </row>
    <row r="8">
      <c r="B8" s="54"/>
      <c r="C8" s="44" t="s">
        <v>50</v>
      </c>
      <c r="D8" s="45"/>
      <c r="E8" s="45"/>
      <c r="F8" s="45"/>
      <c r="G8" s="45"/>
      <c r="H8" s="45"/>
      <c r="I8" s="45"/>
      <c r="J8" s="45"/>
      <c r="K8" s="45"/>
      <c r="L8" s="45"/>
      <c r="M8" s="45"/>
      <c r="T8" s="35"/>
    </row>
    <row r="9">
      <c r="B9" s="62" t="s">
        <v>60</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407</v>
      </c>
      <c r="C11" s="50" t="s">
        <v>408</v>
      </c>
      <c r="D11" s="50" t="s">
        <v>409</v>
      </c>
      <c r="E11" s="50" t="s">
        <v>410</v>
      </c>
      <c r="F11" s="50" t="s">
        <v>411</v>
      </c>
      <c r="G11" s="50" t="s">
        <v>412</v>
      </c>
      <c r="H11" s="50" t="s">
        <v>413</v>
      </c>
      <c r="I11" s="50" t="s">
        <v>414</v>
      </c>
      <c r="J11" s="50" t="s">
        <v>415</v>
      </c>
      <c r="K11" s="50" t="s">
        <v>416</v>
      </c>
      <c r="L11" s="50" t="s">
        <v>417</v>
      </c>
      <c r="M11" s="50" t="s">
        <v>418</v>
      </c>
      <c r="N11" s="50" t="s">
        <v>419</v>
      </c>
      <c r="O11" s="50" t="s">
        <v>420</v>
      </c>
      <c r="P11" s="50" t="s">
        <v>421</v>
      </c>
      <c r="Q11" s="50" t="s">
        <v>422</v>
      </c>
      <c r="R11" s="50" t="s">
        <v>423</v>
      </c>
      <c r="S11" s="50" t="s">
        <v>424</v>
      </c>
      <c r="T11" s="70" t="s">
        <v>425</v>
      </c>
    </row>
    <row r="12">
      <c r="B12" s="61" t="s">
        <v>426</v>
      </c>
      <c r="C12" s="47" t="s">
        <v>63</v>
      </c>
      <c r="D12" s="47" t="s">
        <v>64</v>
      </c>
      <c r="E12" s="47" t="s">
        <v>65</v>
      </c>
      <c r="F12" s="47" t="s">
        <v>66</v>
      </c>
      <c r="G12" s="47" t="s">
        <v>67</v>
      </c>
      <c r="H12" s="47" t="s">
        <v>68</v>
      </c>
      <c r="I12" s="47" t="s">
        <v>69</v>
      </c>
      <c r="J12" s="47" t="s">
        <v>70</v>
      </c>
      <c r="K12" s="47" t="s">
        <v>71</v>
      </c>
      <c r="L12" s="47" t="s">
        <v>72</v>
      </c>
      <c r="M12" s="47" t="s">
        <v>73</v>
      </c>
      <c r="N12" s="47" t="s">
        <v>74</v>
      </c>
      <c r="O12" s="47" t="s">
        <v>75</v>
      </c>
      <c r="P12" s="47" t="s">
        <v>76</v>
      </c>
      <c r="Q12" s="47" t="s">
        <v>77</v>
      </c>
      <c r="R12" s="47" t="s">
        <v>78</v>
      </c>
      <c r="S12" s="47" t="s">
        <v>79</v>
      </c>
      <c r="T12" s="67" t="s">
        <v>80</v>
      </c>
    </row>
    <row r="13">
      <c r="B13" s="63" t="s">
        <v>117</v>
      </c>
      <c r="C13" s="49"/>
      <c r="D13" s="49"/>
      <c r="E13" s="49"/>
      <c r="F13" s="49"/>
      <c r="G13" s="49"/>
      <c r="H13" s="49"/>
      <c r="I13" s="49"/>
      <c r="J13" s="49"/>
      <c r="K13" s="49"/>
      <c r="L13" s="49"/>
      <c r="M13" s="49"/>
      <c r="N13" s="49"/>
      <c r="O13" s="49"/>
      <c r="P13" s="49"/>
      <c r="Q13" s="49"/>
      <c r="R13" s="49"/>
      <c r="S13" s="49"/>
      <c r="T13" s="69"/>
    </row>
    <row r="14">
      <c r="B14" s="60" t="s">
        <v>407</v>
      </c>
      <c r="C14" s="50" t="s">
        <v>427</v>
      </c>
      <c r="D14" s="50" t="s">
        <v>428</v>
      </c>
      <c r="E14" s="50" t="s">
        <v>429</v>
      </c>
      <c r="F14" s="50" t="s">
        <v>430</v>
      </c>
      <c r="G14" s="50" t="s">
        <v>431</v>
      </c>
      <c r="H14" s="50" t="s">
        <v>432</v>
      </c>
      <c r="I14" s="50" t="s">
        <v>433</v>
      </c>
      <c r="J14" s="50" t="s">
        <v>434</v>
      </c>
      <c r="K14" s="50" t="s">
        <v>435</v>
      </c>
      <c r="L14" s="50" t="s">
        <v>436</v>
      </c>
      <c r="M14" s="50" t="s">
        <v>437</v>
      </c>
      <c r="N14" s="50" t="s">
        <v>438</v>
      </c>
      <c r="O14" s="50" t="s">
        <v>439</v>
      </c>
      <c r="P14" s="50" t="s">
        <v>440</v>
      </c>
      <c r="Q14" s="50" t="s">
        <v>441</v>
      </c>
      <c r="R14" s="50" t="s">
        <v>442</v>
      </c>
      <c r="S14" s="50" t="s">
        <v>443</v>
      </c>
      <c r="T14" s="70" t="s">
        <v>444</v>
      </c>
    </row>
    <row r="15">
      <c r="B15" s="61" t="s">
        <v>426</v>
      </c>
      <c r="C15" s="47" t="s">
        <v>118</v>
      </c>
      <c r="D15" s="47" t="s">
        <v>119</v>
      </c>
      <c r="E15" s="47" t="s">
        <v>120</v>
      </c>
      <c r="F15" s="47" t="s">
        <v>121</v>
      </c>
      <c r="G15" s="47" t="s">
        <v>122</v>
      </c>
      <c r="H15" s="47" t="s">
        <v>123</v>
      </c>
      <c r="I15" s="47" t="s">
        <v>124</v>
      </c>
      <c r="J15" s="47" t="s">
        <v>125</v>
      </c>
      <c r="K15" s="47" t="s">
        <v>126</v>
      </c>
      <c r="L15" s="47" t="s">
        <v>127</v>
      </c>
      <c r="M15" s="47" t="s">
        <v>128</v>
      </c>
      <c r="N15" s="47" t="s">
        <v>129</v>
      </c>
      <c r="O15" s="47" t="s">
        <v>130</v>
      </c>
      <c r="P15" s="47" t="s">
        <v>131</v>
      </c>
      <c r="Q15" s="47" t="s">
        <v>132</v>
      </c>
      <c r="R15" s="47" t="s">
        <v>133</v>
      </c>
      <c r="S15" s="47" t="s">
        <v>134</v>
      </c>
      <c r="T15" s="67" t="s">
        <v>135</v>
      </c>
    </row>
    <row r="16">
      <c r="B16" s="63" t="s">
        <v>170</v>
      </c>
      <c r="C16" s="49"/>
      <c r="D16" s="49"/>
      <c r="E16" s="49"/>
      <c r="F16" s="49"/>
      <c r="G16" s="49"/>
      <c r="H16" s="49"/>
      <c r="I16" s="49"/>
      <c r="J16" s="49"/>
      <c r="K16" s="49"/>
      <c r="L16" s="49"/>
      <c r="M16" s="49"/>
      <c r="N16" s="49"/>
      <c r="O16" s="49"/>
      <c r="P16" s="49"/>
      <c r="Q16" s="49"/>
      <c r="R16" s="49"/>
      <c r="S16" s="49"/>
      <c r="T16" s="69"/>
    </row>
    <row r="17">
      <c r="B17" s="60" t="s">
        <v>407</v>
      </c>
      <c r="C17" s="50" t="s">
        <v>445</v>
      </c>
      <c r="D17" s="50" t="s">
        <v>446</v>
      </c>
      <c r="E17" s="50" t="s">
        <v>447</v>
      </c>
      <c r="F17" s="50" t="s">
        <v>448</v>
      </c>
      <c r="G17" s="50" t="s">
        <v>447</v>
      </c>
      <c r="H17" s="50" t="s">
        <v>449</v>
      </c>
      <c r="I17" s="50" t="s">
        <v>450</v>
      </c>
      <c r="J17" s="50" t="s">
        <v>451</v>
      </c>
      <c r="K17" s="50" t="s">
        <v>452</v>
      </c>
      <c r="L17" s="50" t="s">
        <v>453</v>
      </c>
      <c r="M17" s="50" t="s">
        <v>454</v>
      </c>
      <c r="N17" s="50" t="s">
        <v>455</v>
      </c>
      <c r="O17" s="50" t="s">
        <v>429</v>
      </c>
      <c r="P17" s="50" t="s">
        <v>456</v>
      </c>
      <c r="Q17" s="50" t="s">
        <v>457</v>
      </c>
      <c r="R17" s="50" t="s">
        <v>458</v>
      </c>
      <c r="S17" s="50" t="s">
        <v>459</v>
      </c>
      <c r="T17" s="70" t="s">
        <v>460</v>
      </c>
    </row>
    <row r="18">
      <c r="B18" s="61" t="s">
        <v>426</v>
      </c>
      <c r="C18" s="47" t="s">
        <v>171</v>
      </c>
      <c r="D18" s="47" t="s">
        <v>172</v>
      </c>
      <c r="E18" s="47" t="s">
        <v>173</v>
      </c>
      <c r="F18" s="47" t="s">
        <v>174</v>
      </c>
      <c r="G18" s="47" t="s">
        <v>173</v>
      </c>
      <c r="H18" s="47" t="s">
        <v>175</v>
      </c>
      <c r="I18" s="47" t="s">
        <v>176</v>
      </c>
      <c r="J18" s="47" t="s">
        <v>177</v>
      </c>
      <c r="K18" s="47" t="s">
        <v>178</v>
      </c>
      <c r="L18" s="47" t="s">
        <v>179</v>
      </c>
      <c r="M18" s="47" t="s">
        <v>180</v>
      </c>
      <c r="N18" s="47" t="s">
        <v>181</v>
      </c>
      <c r="O18" s="47" t="s">
        <v>120</v>
      </c>
      <c r="P18" s="47" t="s">
        <v>182</v>
      </c>
      <c r="Q18" s="47" t="s">
        <v>183</v>
      </c>
      <c r="R18" s="47" t="s">
        <v>184</v>
      </c>
      <c r="S18" s="47" t="s">
        <v>185</v>
      </c>
      <c r="T18" s="67" t="s">
        <v>186</v>
      </c>
    </row>
    <row r="19">
      <c r="B19" s="62" t="s">
        <v>218</v>
      </c>
      <c r="C19" s="48"/>
      <c r="D19" s="48"/>
      <c r="E19" s="48"/>
      <c r="F19" s="48"/>
      <c r="G19" s="48"/>
      <c r="H19" s="48"/>
      <c r="I19" s="48"/>
      <c r="J19" s="48"/>
      <c r="K19" s="48"/>
      <c r="L19" s="48"/>
      <c r="M19" s="48"/>
      <c r="N19" s="48"/>
      <c r="O19" s="48"/>
      <c r="P19" s="48"/>
      <c r="Q19" s="48"/>
      <c r="R19" s="48"/>
      <c r="S19" s="48"/>
      <c r="T19" s="68"/>
    </row>
    <row r="20">
      <c r="B20" s="63" t="s">
        <v>219</v>
      </c>
      <c r="C20" s="49"/>
      <c r="D20" s="49"/>
      <c r="E20" s="49"/>
      <c r="F20" s="49"/>
      <c r="G20" s="49"/>
      <c r="H20" s="49"/>
      <c r="I20" s="49"/>
      <c r="J20" s="49"/>
      <c r="K20" s="49"/>
      <c r="L20" s="49"/>
      <c r="M20" s="49"/>
      <c r="N20" s="49"/>
      <c r="O20" s="49"/>
      <c r="P20" s="49"/>
      <c r="Q20" s="49"/>
      <c r="R20" s="49"/>
      <c r="S20" s="49"/>
      <c r="T20" s="69"/>
    </row>
    <row r="21">
      <c r="B21" s="60" t="s">
        <v>407</v>
      </c>
      <c r="C21" s="50" t="s">
        <v>461</v>
      </c>
      <c r="D21" s="50" t="s">
        <v>462</v>
      </c>
      <c r="E21" s="50" t="s">
        <v>463</v>
      </c>
      <c r="F21" s="50" t="s">
        <v>464</v>
      </c>
      <c r="G21" s="50" t="s">
        <v>465</v>
      </c>
      <c r="H21" s="50" t="s">
        <v>466</v>
      </c>
      <c r="I21" s="50" t="s">
        <v>427</v>
      </c>
      <c r="J21" s="50" t="s">
        <v>467</v>
      </c>
      <c r="K21" s="50" t="s">
        <v>454</v>
      </c>
      <c r="L21" s="50" t="s">
        <v>468</v>
      </c>
      <c r="M21" s="50" t="s">
        <v>469</v>
      </c>
      <c r="N21" s="50" t="s">
        <v>470</v>
      </c>
      <c r="O21" s="50" t="s">
        <v>471</v>
      </c>
      <c r="P21" s="50" t="s">
        <v>472</v>
      </c>
      <c r="Q21" s="50" t="s">
        <v>473</v>
      </c>
      <c r="R21" s="50" t="s">
        <v>474</v>
      </c>
      <c r="S21" s="50" t="s">
        <v>475</v>
      </c>
      <c r="T21" s="70" t="s">
        <v>476</v>
      </c>
    </row>
    <row r="22">
      <c r="B22" s="61" t="s">
        <v>426</v>
      </c>
      <c r="C22" s="47" t="s">
        <v>220</v>
      </c>
      <c r="D22" s="47" t="s">
        <v>221</v>
      </c>
      <c r="E22" s="47" t="s">
        <v>222</v>
      </c>
      <c r="F22" s="47" t="s">
        <v>223</v>
      </c>
      <c r="G22" s="47" t="s">
        <v>224</v>
      </c>
      <c r="H22" s="47" t="s">
        <v>225</v>
      </c>
      <c r="I22" s="47" t="s">
        <v>226</v>
      </c>
      <c r="J22" s="47" t="s">
        <v>227</v>
      </c>
      <c r="K22" s="47" t="s">
        <v>228</v>
      </c>
      <c r="L22" s="47" t="s">
        <v>229</v>
      </c>
      <c r="M22" s="47" t="s">
        <v>228</v>
      </c>
      <c r="N22" s="47" t="s">
        <v>229</v>
      </c>
      <c r="O22" s="47" t="s">
        <v>228</v>
      </c>
      <c r="P22" s="47" t="s">
        <v>229</v>
      </c>
      <c r="Q22" s="47" t="s">
        <v>228</v>
      </c>
      <c r="R22" s="47" t="s">
        <v>229</v>
      </c>
      <c r="S22" s="47" t="s">
        <v>230</v>
      </c>
      <c r="T22" s="67" t="s">
        <v>231</v>
      </c>
    </row>
    <row r="23">
      <c r="B23" s="63" t="s">
        <v>266</v>
      </c>
      <c r="C23" s="49"/>
      <c r="D23" s="49"/>
      <c r="E23" s="49"/>
      <c r="F23" s="49"/>
      <c r="G23" s="49"/>
      <c r="H23" s="49"/>
      <c r="I23" s="49"/>
      <c r="J23" s="49"/>
      <c r="K23" s="49"/>
      <c r="L23" s="49"/>
      <c r="M23" s="49"/>
      <c r="N23" s="49"/>
      <c r="O23" s="49"/>
      <c r="P23" s="49"/>
      <c r="Q23" s="49"/>
      <c r="R23" s="49"/>
      <c r="S23" s="49"/>
      <c r="T23" s="69"/>
    </row>
    <row r="24">
      <c r="B24" s="60" t="s">
        <v>407</v>
      </c>
      <c r="C24" s="50" t="s">
        <v>410</v>
      </c>
      <c r="D24" s="50" t="s">
        <v>477</v>
      </c>
      <c r="E24" s="50" t="s">
        <v>478</v>
      </c>
      <c r="F24" s="50" t="s">
        <v>479</v>
      </c>
      <c r="G24" s="50" t="s">
        <v>480</v>
      </c>
      <c r="H24" s="50" t="s">
        <v>481</v>
      </c>
      <c r="I24" s="50" t="s">
        <v>482</v>
      </c>
      <c r="J24" s="50" t="s">
        <v>483</v>
      </c>
      <c r="K24" s="50" t="s">
        <v>484</v>
      </c>
      <c r="L24" s="50" t="s">
        <v>485</v>
      </c>
      <c r="M24" s="50" t="s">
        <v>445</v>
      </c>
      <c r="N24" s="50" t="s">
        <v>486</v>
      </c>
      <c r="O24" s="50" t="s">
        <v>487</v>
      </c>
      <c r="P24" s="50" t="s">
        <v>488</v>
      </c>
      <c r="Q24" s="50" t="s">
        <v>424</v>
      </c>
      <c r="R24" s="50" t="s">
        <v>489</v>
      </c>
      <c r="S24" s="50" t="s">
        <v>490</v>
      </c>
      <c r="T24" s="70" t="s">
        <v>491</v>
      </c>
    </row>
    <row r="25">
      <c r="B25" s="61" t="s">
        <v>426</v>
      </c>
      <c r="C25" s="47" t="s">
        <v>65</v>
      </c>
      <c r="D25" s="47" t="s">
        <v>267</v>
      </c>
      <c r="E25" s="47" t="s">
        <v>268</v>
      </c>
      <c r="F25" s="47" t="s">
        <v>269</v>
      </c>
      <c r="G25" s="47" t="s">
        <v>270</v>
      </c>
      <c r="H25" s="47" t="s">
        <v>271</v>
      </c>
      <c r="I25" s="47" t="s">
        <v>272</v>
      </c>
      <c r="J25" s="47" t="s">
        <v>273</v>
      </c>
      <c r="K25" s="47" t="s">
        <v>274</v>
      </c>
      <c r="L25" s="47" t="s">
        <v>275</v>
      </c>
      <c r="M25" s="47" t="s">
        <v>171</v>
      </c>
      <c r="N25" s="47" t="s">
        <v>276</v>
      </c>
      <c r="O25" s="47" t="s">
        <v>277</v>
      </c>
      <c r="P25" s="47" t="s">
        <v>278</v>
      </c>
      <c r="Q25" s="47" t="s">
        <v>79</v>
      </c>
      <c r="R25" s="47" t="s">
        <v>279</v>
      </c>
      <c r="S25" s="47" t="s">
        <v>280</v>
      </c>
      <c r="T25" s="67" t="s">
        <v>281</v>
      </c>
    </row>
    <row r="26">
      <c r="B26" s="63" t="s">
        <v>311</v>
      </c>
      <c r="C26" s="49"/>
      <c r="D26" s="49"/>
      <c r="E26" s="49"/>
      <c r="F26" s="49"/>
      <c r="G26" s="49"/>
      <c r="H26" s="49"/>
      <c r="I26" s="49"/>
      <c r="J26" s="49"/>
      <c r="K26" s="49"/>
      <c r="L26" s="49"/>
      <c r="M26" s="49"/>
      <c r="N26" s="49"/>
      <c r="O26" s="49"/>
      <c r="P26" s="49"/>
      <c r="Q26" s="49"/>
      <c r="R26" s="49"/>
      <c r="S26" s="49"/>
      <c r="T26" s="69"/>
    </row>
    <row r="27">
      <c r="B27" s="60" t="s">
        <v>407</v>
      </c>
      <c r="C27" s="50" t="s">
        <v>492</v>
      </c>
      <c r="D27" s="50" t="s">
        <v>493</v>
      </c>
      <c r="E27" s="50" t="s">
        <v>424</v>
      </c>
      <c r="F27" s="50" t="s">
        <v>494</v>
      </c>
      <c r="G27" s="50" t="s">
        <v>495</v>
      </c>
      <c r="H27" s="50" t="s">
        <v>496</v>
      </c>
      <c r="I27" s="50" t="s">
        <v>497</v>
      </c>
      <c r="J27" s="50" t="s">
        <v>498</v>
      </c>
      <c r="K27" s="50" t="s">
        <v>499</v>
      </c>
      <c r="L27" s="50" t="s">
        <v>500</v>
      </c>
      <c r="M27" s="50" t="s">
        <v>501</v>
      </c>
      <c r="N27" s="50" t="s">
        <v>502</v>
      </c>
      <c r="O27" s="50" t="s">
        <v>450</v>
      </c>
      <c r="P27" s="50" t="s">
        <v>503</v>
      </c>
      <c r="Q27" s="50" t="s">
        <v>504</v>
      </c>
      <c r="R27" s="50" t="s">
        <v>505</v>
      </c>
      <c r="S27" s="50" t="s">
        <v>450</v>
      </c>
      <c r="T27" s="70" t="s">
        <v>506</v>
      </c>
    </row>
    <row r="28">
      <c r="B28" s="61" t="s">
        <v>426</v>
      </c>
      <c r="C28" s="47" t="s">
        <v>312</v>
      </c>
      <c r="D28" s="47" t="s">
        <v>313</v>
      </c>
      <c r="E28" s="47" t="s">
        <v>79</v>
      </c>
      <c r="F28" s="47" t="s">
        <v>314</v>
      </c>
      <c r="G28" s="47" t="s">
        <v>315</v>
      </c>
      <c r="H28" s="47" t="s">
        <v>316</v>
      </c>
      <c r="I28" s="47" t="s">
        <v>317</v>
      </c>
      <c r="J28" s="47" t="s">
        <v>318</v>
      </c>
      <c r="K28" s="47" t="s">
        <v>319</v>
      </c>
      <c r="L28" s="47" t="s">
        <v>320</v>
      </c>
      <c r="M28" s="47" t="s">
        <v>321</v>
      </c>
      <c r="N28" s="47" t="s">
        <v>322</v>
      </c>
      <c r="O28" s="47" t="s">
        <v>176</v>
      </c>
      <c r="P28" s="47" t="s">
        <v>323</v>
      </c>
      <c r="Q28" s="47" t="s">
        <v>324</v>
      </c>
      <c r="R28" s="47" t="s">
        <v>325</v>
      </c>
      <c r="S28" s="47" t="s">
        <v>176</v>
      </c>
      <c r="T28" s="67" t="s">
        <v>326</v>
      </c>
    </row>
    <row r="29">
      <c r="B29" s="63" t="s">
        <v>359</v>
      </c>
      <c r="C29" s="49"/>
      <c r="D29" s="49"/>
      <c r="E29" s="49"/>
      <c r="F29" s="49"/>
      <c r="G29" s="49"/>
      <c r="H29" s="49"/>
      <c r="I29" s="49"/>
      <c r="J29" s="49"/>
      <c r="K29" s="49"/>
      <c r="L29" s="49"/>
      <c r="M29" s="49"/>
      <c r="N29" s="49"/>
      <c r="O29" s="49"/>
      <c r="P29" s="49"/>
      <c r="Q29" s="49"/>
      <c r="R29" s="49"/>
      <c r="S29" s="49"/>
      <c r="T29" s="69"/>
    </row>
    <row r="30">
      <c r="B30" s="60" t="s">
        <v>407</v>
      </c>
      <c r="C30" s="50" t="s">
        <v>507</v>
      </c>
      <c r="D30" s="50" t="s">
        <v>508</v>
      </c>
      <c r="E30" s="50" t="s">
        <v>509</v>
      </c>
      <c r="F30" s="50" t="s">
        <v>510</v>
      </c>
      <c r="G30" s="50" t="s">
        <v>511</v>
      </c>
      <c r="H30" s="50" t="s">
        <v>512</v>
      </c>
      <c r="I30" s="50" t="s">
        <v>513</v>
      </c>
      <c r="J30" s="50" t="s">
        <v>514</v>
      </c>
      <c r="K30" s="50" t="s">
        <v>515</v>
      </c>
      <c r="L30" s="50" t="s">
        <v>516</v>
      </c>
      <c r="M30" s="50" t="s">
        <v>517</v>
      </c>
      <c r="N30" s="50" t="s">
        <v>518</v>
      </c>
      <c r="O30" s="50" t="s">
        <v>519</v>
      </c>
      <c r="P30" s="50" t="s">
        <v>520</v>
      </c>
      <c r="Q30" s="50" t="s">
        <v>521</v>
      </c>
      <c r="R30" s="50" t="s">
        <v>522</v>
      </c>
      <c r="S30" s="50" t="s">
        <v>523</v>
      </c>
      <c r="T30" s="70" t="s">
        <v>524</v>
      </c>
    </row>
    <row r="31">
      <c r="B31" s="74" t="s">
        <v>426</v>
      </c>
      <c r="C31" s="73" t="s">
        <v>360</v>
      </c>
      <c r="D31" s="73" t="s">
        <v>361</v>
      </c>
      <c r="E31" s="73" t="s">
        <v>362</v>
      </c>
      <c r="F31" s="73" t="s">
        <v>363</v>
      </c>
      <c r="G31" s="73" t="s">
        <v>364</v>
      </c>
      <c r="H31" s="73" t="s">
        <v>365</v>
      </c>
      <c r="I31" s="73" t="s">
        <v>366</v>
      </c>
      <c r="J31" s="73" t="s">
        <v>367</v>
      </c>
      <c r="K31" s="73" t="s">
        <v>368</v>
      </c>
      <c r="L31" s="73" t="s">
        <v>369</v>
      </c>
      <c r="M31" s="73" t="s">
        <v>370</v>
      </c>
      <c r="N31" s="73" t="s">
        <v>371</v>
      </c>
      <c r="O31" s="73" t="s">
        <v>228</v>
      </c>
      <c r="P31" s="73" t="s">
        <v>229</v>
      </c>
      <c r="Q31" s="73" t="s">
        <v>228</v>
      </c>
      <c r="R31" s="73" t="s">
        <v>229</v>
      </c>
      <c r="S31" s="73" t="s">
        <v>372</v>
      </c>
      <c r="T31" s="75" t="s">
        <v>373</v>
      </c>
    </row>
    <row r="32">
      <c r="B32" t="s">
        <v>403</v>
      </c>
    </row>
    <row r="33">
      <c r="B33" t="s">
        <v>404</v>
      </c>
    </row>
    <row r="34">
      <c r="B34"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72"/>
    </row>
    <row r="3" ht="6.95" customHeight="1">
      <c r="B3" s="33"/>
      <c r="R3" s="35"/>
    </row>
    <row r="4" ht="13.5" customHeight="1">
      <c r="B4" s="55" t="s">
        <v>525</v>
      </c>
      <c r="R4" s="35"/>
    </row>
    <row r="5" ht="12" customHeight="1">
      <c r="B5" s="58" t="s">
        <v>33</v>
      </c>
      <c r="R5" s="35"/>
    </row>
    <row r="6" ht="6.95" customHeight="1">
      <c r="B6" s="56"/>
      <c r="C6" s="42"/>
      <c r="D6" s="43"/>
      <c r="E6" s="43"/>
      <c r="F6" s="43"/>
      <c r="G6" s="43"/>
      <c r="H6" s="43"/>
      <c r="I6" s="43"/>
      <c r="J6" s="43"/>
      <c r="K6" s="43"/>
      <c r="L6" s="43"/>
      <c r="M6" s="43"/>
      <c r="R6" s="35"/>
    </row>
    <row r="7" ht="12" customHeight="1">
      <c r="B7" s="59"/>
      <c r="C7" s="46" t="s">
        <v>51</v>
      </c>
      <c r="D7" s="46" t="s">
        <v>51</v>
      </c>
      <c r="E7" s="46" t="s">
        <v>53</v>
      </c>
      <c r="F7" s="46" t="s">
        <v>53</v>
      </c>
      <c r="G7" s="46" t="s">
        <v>54</v>
      </c>
      <c r="H7" s="46" t="s">
        <v>54</v>
      </c>
      <c r="I7" s="46" t="s">
        <v>55</v>
      </c>
      <c r="J7" s="46" t="s">
        <v>55</v>
      </c>
      <c r="K7" s="46" t="s">
        <v>56</v>
      </c>
      <c r="L7" s="46" t="s">
        <v>56</v>
      </c>
      <c r="M7" s="46" t="s">
        <v>57</v>
      </c>
      <c r="N7" s="46" t="s">
        <v>57</v>
      </c>
      <c r="O7" s="46" t="s">
        <v>58</v>
      </c>
      <c r="P7" s="46" t="s">
        <v>58</v>
      </c>
      <c r="Q7" s="46" t="s">
        <v>59</v>
      </c>
      <c r="R7" s="66" t="s">
        <v>59</v>
      </c>
    </row>
    <row r="8">
      <c r="B8" s="54"/>
      <c r="C8" s="44" t="s">
        <v>526</v>
      </c>
      <c r="D8" s="45"/>
      <c r="E8" s="45"/>
      <c r="F8" s="45"/>
      <c r="G8" s="45"/>
      <c r="H8" s="45"/>
      <c r="I8" s="45"/>
      <c r="J8" s="45"/>
      <c r="K8" s="45"/>
      <c r="L8" s="45"/>
      <c r="M8" s="45"/>
      <c r="R8" s="35"/>
    </row>
    <row r="9">
      <c r="B9" s="62" t="s">
        <v>60</v>
      </c>
      <c r="C9" s="48"/>
      <c r="D9" s="48"/>
      <c r="E9" s="48"/>
      <c r="F9" s="48"/>
      <c r="G9" s="48"/>
      <c r="H9" s="48"/>
      <c r="I9" s="48"/>
      <c r="J9" s="48"/>
      <c r="K9" s="48"/>
      <c r="L9" s="48"/>
      <c r="M9" s="48"/>
      <c r="N9" s="48"/>
      <c r="O9" s="48"/>
      <c r="P9" s="48"/>
      <c r="Q9" s="48"/>
      <c r="R9" s="68"/>
    </row>
    <row r="10">
      <c r="B10" s="76" t="s">
        <v>61</v>
      </c>
      <c r="C10" s="50" t="s">
        <v>527</v>
      </c>
      <c r="D10" s="50" t="s">
        <v>528</v>
      </c>
      <c r="E10" s="50" t="s">
        <v>274</v>
      </c>
      <c r="F10" s="50" t="s">
        <v>529</v>
      </c>
      <c r="G10" s="50" t="s">
        <v>530</v>
      </c>
      <c r="H10" s="50" t="s">
        <v>531</v>
      </c>
      <c r="I10" s="50" t="s">
        <v>79</v>
      </c>
      <c r="J10" s="50" t="s">
        <v>532</v>
      </c>
      <c r="K10" s="50" t="s">
        <v>533</v>
      </c>
      <c r="L10" s="50" t="s">
        <v>534</v>
      </c>
      <c r="M10" s="50" t="s">
        <v>535</v>
      </c>
      <c r="N10" s="50" t="s">
        <v>536</v>
      </c>
      <c r="O10" s="50" t="s">
        <v>537</v>
      </c>
      <c r="P10" s="50" t="s">
        <v>538</v>
      </c>
      <c r="Q10" s="50" t="s">
        <v>539</v>
      </c>
      <c r="R10" s="70" t="s">
        <v>540</v>
      </c>
    </row>
    <row r="11">
      <c r="B11" s="77" t="s">
        <v>117</v>
      </c>
      <c r="C11" s="47" t="s">
        <v>541</v>
      </c>
      <c r="D11" s="47" t="s">
        <v>542</v>
      </c>
      <c r="E11" s="47" t="s">
        <v>543</v>
      </c>
      <c r="F11" s="47" t="s">
        <v>544</v>
      </c>
      <c r="G11" s="47" t="s">
        <v>75</v>
      </c>
      <c r="H11" s="47" t="s">
        <v>545</v>
      </c>
      <c r="I11" s="47" t="s">
        <v>546</v>
      </c>
      <c r="J11" s="47" t="s">
        <v>547</v>
      </c>
      <c r="K11" s="47" t="s">
        <v>360</v>
      </c>
      <c r="L11" s="47" t="s">
        <v>548</v>
      </c>
      <c r="M11" s="47" t="s">
        <v>549</v>
      </c>
      <c r="N11" s="47" t="s">
        <v>550</v>
      </c>
      <c r="O11" s="47" t="s">
        <v>551</v>
      </c>
      <c r="P11" s="47" t="s">
        <v>552</v>
      </c>
      <c r="Q11" s="47" t="s">
        <v>319</v>
      </c>
      <c r="R11" s="67" t="s">
        <v>553</v>
      </c>
    </row>
    <row r="12">
      <c r="B12" s="76" t="s">
        <v>170</v>
      </c>
      <c r="C12" s="50" t="s">
        <v>554</v>
      </c>
      <c r="D12" s="50" t="s">
        <v>555</v>
      </c>
      <c r="E12" s="50" t="s">
        <v>280</v>
      </c>
      <c r="F12" s="50" t="s">
        <v>556</v>
      </c>
      <c r="G12" s="50" t="s">
        <v>557</v>
      </c>
      <c r="H12" s="50" t="s">
        <v>558</v>
      </c>
      <c r="I12" s="50" t="s">
        <v>559</v>
      </c>
      <c r="J12" s="50" t="s">
        <v>560</v>
      </c>
      <c r="K12" s="50" t="s">
        <v>124</v>
      </c>
      <c r="L12" s="50" t="s">
        <v>561</v>
      </c>
      <c r="M12" s="50" t="s">
        <v>562</v>
      </c>
      <c r="N12" s="50" t="s">
        <v>563</v>
      </c>
      <c r="O12" s="50" t="s">
        <v>564</v>
      </c>
      <c r="P12" s="50" t="s">
        <v>565</v>
      </c>
      <c r="Q12" s="50" t="s">
        <v>566</v>
      </c>
      <c r="R12" s="70" t="s">
        <v>567</v>
      </c>
    </row>
    <row r="13">
      <c r="B13" s="62" t="s">
        <v>218</v>
      </c>
      <c r="C13" s="48"/>
      <c r="D13" s="48"/>
      <c r="E13" s="48"/>
      <c r="F13" s="48"/>
      <c r="G13" s="48"/>
      <c r="H13" s="48"/>
      <c r="I13" s="48"/>
      <c r="J13" s="48"/>
      <c r="K13" s="48"/>
      <c r="L13" s="48"/>
      <c r="M13" s="48"/>
      <c r="N13" s="48"/>
      <c r="O13" s="48"/>
      <c r="P13" s="48"/>
      <c r="Q13" s="48"/>
      <c r="R13" s="68"/>
    </row>
    <row r="14">
      <c r="B14" s="76" t="s">
        <v>219</v>
      </c>
      <c r="C14" s="50" t="s">
        <v>568</v>
      </c>
      <c r="D14" s="50" t="s">
        <v>569</v>
      </c>
      <c r="E14" s="50" t="s">
        <v>362</v>
      </c>
      <c r="F14" s="50" t="s">
        <v>570</v>
      </c>
      <c r="G14" s="50" t="s">
        <v>571</v>
      </c>
      <c r="H14" s="50" t="s">
        <v>572</v>
      </c>
      <c r="I14" s="50" t="s">
        <v>573</v>
      </c>
      <c r="J14" s="50" t="s">
        <v>574</v>
      </c>
      <c r="K14" s="50" t="s">
        <v>575</v>
      </c>
      <c r="L14" s="50" t="s">
        <v>576</v>
      </c>
      <c r="M14" s="50" t="s">
        <v>228</v>
      </c>
      <c r="N14" s="50" t="s">
        <v>229</v>
      </c>
      <c r="O14" s="50" t="s">
        <v>228</v>
      </c>
      <c r="P14" s="50" t="s">
        <v>229</v>
      </c>
      <c r="Q14" s="50" t="s">
        <v>577</v>
      </c>
      <c r="R14" s="70" t="s">
        <v>578</v>
      </c>
    </row>
    <row r="15">
      <c r="B15" s="77" t="s">
        <v>266</v>
      </c>
      <c r="C15" s="47" t="s">
        <v>579</v>
      </c>
      <c r="D15" s="47" t="s">
        <v>580</v>
      </c>
      <c r="E15" s="47" t="s">
        <v>183</v>
      </c>
      <c r="F15" s="47" t="s">
        <v>581</v>
      </c>
      <c r="G15" s="47" t="s">
        <v>559</v>
      </c>
      <c r="H15" s="47" t="s">
        <v>582</v>
      </c>
      <c r="I15" s="47" t="s">
        <v>530</v>
      </c>
      <c r="J15" s="47" t="s">
        <v>583</v>
      </c>
      <c r="K15" s="47" t="s">
        <v>535</v>
      </c>
      <c r="L15" s="47" t="s">
        <v>584</v>
      </c>
      <c r="M15" s="47" t="s">
        <v>585</v>
      </c>
      <c r="N15" s="47" t="s">
        <v>586</v>
      </c>
      <c r="O15" s="47" t="s">
        <v>587</v>
      </c>
      <c r="P15" s="47" t="s">
        <v>588</v>
      </c>
      <c r="Q15" s="47" t="s">
        <v>589</v>
      </c>
      <c r="R15" s="67" t="s">
        <v>590</v>
      </c>
    </row>
    <row r="16">
      <c r="B16" s="76" t="s">
        <v>311</v>
      </c>
      <c r="C16" s="50" t="s">
        <v>173</v>
      </c>
      <c r="D16" s="50" t="s">
        <v>591</v>
      </c>
      <c r="E16" s="50" t="s">
        <v>122</v>
      </c>
      <c r="F16" s="50" t="s">
        <v>592</v>
      </c>
      <c r="G16" s="50" t="s">
        <v>559</v>
      </c>
      <c r="H16" s="50" t="s">
        <v>593</v>
      </c>
      <c r="I16" s="50" t="s">
        <v>533</v>
      </c>
      <c r="J16" s="50" t="s">
        <v>594</v>
      </c>
      <c r="K16" s="50" t="s">
        <v>180</v>
      </c>
      <c r="L16" s="50" t="s">
        <v>595</v>
      </c>
      <c r="M16" s="50" t="s">
        <v>541</v>
      </c>
      <c r="N16" s="50" t="s">
        <v>596</v>
      </c>
      <c r="O16" s="50" t="s">
        <v>71</v>
      </c>
      <c r="P16" s="50" t="s">
        <v>597</v>
      </c>
      <c r="Q16" s="50" t="s">
        <v>598</v>
      </c>
      <c r="R16" s="70" t="s">
        <v>599</v>
      </c>
    </row>
    <row r="17">
      <c r="B17" s="78" t="s">
        <v>359</v>
      </c>
      <c r="C17" s="73" t="s">
        <v>600</v>
      </c>
      <c r="D17" s="73" t="s">
        <v>601</v>
      </c>
      <c r="E17" s="73" t="s">
        <v>602</v>
      </c>
      <c r="F17" s="73" t="s">
        <v>603</v>
      </c>
      <c r="G17" s="73" t="s">
        <v>530</v>
      </c>
      <c r="H17" s="73" t="s">
        <v>604</v>
      </c>
      <c r="I17" s="73" t="s">
        <v>118</v>
      </c>
      <c r="J17" s="73" t="s">
        <v>605</v>
      </c>
      <c r="K17" s="73" t="s">
        <v>546</v>
      </c>
      <c r="L17" s="73" t="s">
        <v>606</v>
      </c>
      <c r="M17" s="73" t="s">
        <v>607</v>
      </c>
      <c r="N17" s="73" t="s">
        <v>608</v>
      </c>
      <c r="O17" s="73" t="s">
        <v>535</v>
      </c>
      <c r="P17" s="73" t="s">
        <v>609</v>
      </c>
      <c r="Q17" s="73" t="s">
        <v>610</v>
      </c>
      <c r="R17" s="75" t="s">
        <v>611</v>
      </c>
    </row>
    <row r="18">
      <c r="B18" t="s">
        <v>403</v>
      </c>
    </row>
    <row r="19">
      <c r="B19" t="s">
        <v>404</v>
      </c>
    </row>
    <row r="20">
      <c r="B20" t="s">
        <v>405</v>
      </c>
    </row>
  </sheetData>
  <sheetProtection selectLockedCells="0" selectUnlockedCells="0" objects="1" sheet="1"/>
  <mergeCells count="10">
    <mergeCell ref="C2:R2"/>
    <mergeCell ref="C8:R8"/>
    <mergeCell ref="C7:D7"/>
    <mergeCell ref="E7:F7"/>
    <mergeCell ref="G7:H7"/>
    <mergeCell ref="I7:J7"/>
    <mergeCell ref="K7:L7"/>
    <mergeCell ref="M7:N7"/>
    <mergeCell ref="O7:P7"/>
    <mergeCell ref="Q7:R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72"/>
    </row>
    <row r="3" ht="6.95" customHeight="1">
      <c r="B3" s="33"/>
      <c r="J3" s="35"/>
    </row>
    <row r="4" ht="13.5" customHeight="1">
      <c r="B4" s="55" t="s">
        <v>612</v>
      </c>
      <c r="J4" s="35"/>
    </row>
    <row r="5" ht="12" customHeight="1">
      <c r="B5" s="58" t="s">
        <v>33</v>
      </c>
      <c r="J5" s="35"/>
    </row>
    <row r="6" ht="6.95" customHeight="1">
      <c r="B6" s="56"/>
      <c r="C6" s="42"/>
      <c r="D6" s="43"/>
      <c r="E6" s="43"/>
      <c r="F6" s="43"/>
      <c r="G6" s="43"/>
      <c r="H6" s="43"/>
      <c r="I6" s="43"/>
      <c r="J6" s="79"/>
      <c r="K6" s="43"/>
      <c r="L6" s="43"/>
      <c r="M6" s="43"/>
    </row>
    <row r="7" ht="12" customHeight="1">
      <c r="B7" s="59"/>
      <c r="C7" s="46" t="s">
        <v>55</v>
      </c>
      <c r="D7" s="46" t="s">
        <v>55</v>
      </c>
      <c r="E7" s="46" t="s">
        <v>56</v>
      </c>
      <c r="F7" s="46" t="s">
        <v>56</v>
      </c>
      <c r="G7" s="46" t="s">
        <v>57</v>
      </c>
      <c r="H7" s="46" t="s">
        <v>57</v>
      </c>
      <c r="I7" s="46" t="s">
        <v>58</v>
      </c>
      <c r="J7" s="66" t="s">
        <v>58</v>
      </c>
    </row>
    <row r="8">
      <c r="B8" s="54"/>
      <c r="C8" s="44" t="s">
        <v>50</v>
      </c>
      <c r="D8" s="45"/>
      <c r="E8" s="45"/>
      <c r="F8" s="45"/>
      <c r="G8" s="45"/>
      <c r="H8" s="45"/>
      <c r="I8" s="45"/>
      <c r="J8" s="80"/>
      <c r="K8" s="45"/>
      <c r="L8" s="45"/>
      <c r="M8" s="45"/>
    </row>
    <row r="9">
      <c r="B9" s="62" t="s">
        <v>613</v>
      </c>
      <c r="C9" s="48"/>
      <c r="D9" s="48"/>
      <c r="E9" s="48"/>
      <c r="F9" s="48"/>
      <c r="G9" s="48"/>
      <c r="H9" s="48"/>
      <c r="I9" s="48"/>
      <c r="J9" s="68"/>
    </row>
    <row r="10">
      <c r="B10" s="63" t="s">
        <v>61</v>
      </c>
      <c r="C10" s="49"/>
      <c r="D10" s="49"/>
      <c r="E10" s="49"/>
      <c r="F10" s="49"/>
      <c r="G10" s="49"/>
      <c r="H10" s="49"/>
      <c r="I10" s="49"/>
      <c r="J10" s="69"/>
    </row>
    <row r="11">
      <c r="B11" s="60" t="s">
        <v>614</v>
      </c>
      <c r="C11" s="50" t="s">
        <v>615</v>
      </c>
      <c r="D11" s="50" t="s">
        <v>616</v>
      </c>
      <c r="E11" s="50" t="s">
        <v>617</v>
      </c>
      <c r="F11" s="50" t="s">
        <v>618</v>
      </c>
      <c r="G11" s="50" t="s">
        <v>463</v>
      </c>
      <c r="H11" s="50" t="s">
        <v>619</v>
      </c>
      <c r="I11" s="50" t="s">
        <v>620</v>
      </c>
      <c r="J11" s="70" t="s">
        <v>621</v>
      </c>
    </row>
    <row r="12">
      <c r="B12" s="61" t="s">
        <v>622</v>
      </c>
      <c r="C12" s="47" t="s">
        <v>623</v>
      </c>
      <c r="D12" s="47" t="s">
        <v>624</v>
      </c>
      <c r="E12" s="47" t="s">
        <v>625</v>
      </c>
      <c r="F12" s="47" t="s">
        <v>626</v>
      </c>
      <c r="G12" s="47" t="s">
        <v>185</v>
      </c>
      <c r="H12" s="47" t="s">
        <v>627</v>
      </c>
      <c r="I12" s="47" t="s">
        <v>71</v>
      </c>
      <c r="J12" s="67" t="s">
        <v>628</v>
      </c>
    </row>
    <row r="13">
      <c r="B13" s="60" t="s">
        <v>629</v>
      </c>
      <c r="C13" s="50" t="s">
        <v>228</v>
      </c>
      <c r="D13" s="50" t="s">
        <v>229</v>
      </c>
      <c r="E13" s="50" t="s">
        <v>630</v>
      </c>
      <c r="F13" s="50" t="s">
        <v>631</v>
      </c>
      <c r="G13" s="50" t="s">
        <v>632</v>
      </c>
      <c r="H13" s="50" t="s">
        <v>633</v>
      </c>
      <c r="I13" s="50" t="s">
        <v>134</v>
      </c>
      <c r="J13" s="70" t="s">
        <v>634</v>
      </c>
    </row>
    <row r="14">
      <c r="B14" s="63" t="s">
        <v>117</v>
      </c>
      <c r="C14" s="49"/>
      <c r="D14" s="49"/>
      <c r="E14" s="49"/>
      <c r="F14" s="49"/>
      <c r="G14" s="49"/>
      <c r="H14" s="49"/>
      <c r="I14" s="49"/>
      <c r="J14" s="69"/>
    </row>
    <row r="15">
      <c r="B15" s="60" t="s">
        <v>614</v>
      </c>
      <c r="C15" s="50" t="s">
        <v>635</v>
      </c>
      <c r="D15" s="50" t="s">
        <v>636</v>
      </c>
      <c r="E15" s="50" t="s">
        <v>637</v>
      </c>
      <c r="F15" s="50" t="s">
        <v>638</v>
      </c>
      <c r="G15" s="50" t="s">
        <v>507</v>
      </c>
      <c r="H15" s="50" t="s">
        <v>639</v>
      </c>
      <c r="I15" s="50" t="s">
        <v>422</v>
      </c>
      <c r="J15" s="70" t="s">
        <v>640</v>
      </c>
    </row>
    <row r="16">
      <c r="B16" s="61" t="s">
        <v>622</v>
      </c>
      <c r="C16" s="47" t="s">
        <v>632</v>
      </c>
      <c r="D16" s="47" t="s">
        <v>641</v>
      </c>
      <c r="E16" s="47" t="s">
        <v>642</v>
      </c>
      <c r="F16" s="47" t="s">
        <v>643</v>
      </c>
      <c r="G16" s="47" t="s">
        <v>644</v>
      </c>
      <c r="H16" s="47" t="s">
        <v>645</v>
      </c>
      <c r="I16" s="47" t="s">
        <v>132</v>
      </c>
      <c r="J16" s="67" t="s">
        <v>646</v>
      </c>
    </row>
    <row r="17">
      <c r="B17" s="60" t="s">
        <v>629</v>
      </c>
      <c r="C17" s="50" t="s">
        <v>228</v>
      </c>
      <c r="D17" s="50" t="s">
        <v>229</v>
      </c>
      <c r="E17" s="50" t="s">
        <v>228</v>
      </c>
      <c r="F17" s="50" t="s">
        <v>229</v>
      </c>
      <c r="G17" s="50" t="s">
        <v>228</v>
      </c>
      <c r="H17" s="50" t="s">
        <v>229</v>
      </c>
      <c r="I17" s="50" t="s">
        <v>647</v>
      </c>
      <c r="J17" s="70" t="s">
        <v>648</v>
      </c>
    </row>
    <row r="18">
      <c r="B18" s="63" t="s">
        <v>170</v>
      </c>
      <c r="C18" s="49"/>
      <c r="D18" s="49"/>
      <c r="E18" s="49"/>
      <c r="F18" s="49"/>
      <c r="G18" s="49"/>
      <c r="H18" s="49"/>
      <c r="I18" s="49"/>
      <c r="J18" s="69"/>
    </row>
    <row r="19">
      <c r="B19" s="60" t="s">
        <v>614</v>
      </c>
      <c r="C19" s="50" t="s">
        <v>509</v>
      </c>
      <c r="D19" s="50" t="s">
        <v>649</v>
      </c>
      <c r="E19" s="50" t="s">
        <v>650</v>
      </c>
      <c r="F19" s="50" t="s">
        <v>651</v>
      </c>
      <c r="G19" s="50" t="s">
        <v>652</v>
      </c>
      <c r="H19" s="50" t="s">
        <v>653</v>
      </c>
      <c r="I19" s="50" t="s">
        <v>654</v>
      </c>
      <c r="J19" s="70" t="s">
        <v>655</v>
      </c>
    </row>
    <row r="20">
      <c r="B20" s="61" t="s">
        <v>622</v>
      </c>
      <c r="C20" s="47" t="s">
        <v>656</v>
      </c>
      <c r="D20" s="47" t="s">
        <v>657</v>
      </c>
      <c r="E20" s="47" t="s">
        <v>658</v>
      </c>
      <c r="F20" s="47" t="s">
        <v>659</v>
      </c>
      <c r="G20" s="47" t="s">
        <v>660</v>
      </c>
      <c r="H20" s="47" t="s">
        <v>661</v>
      </c>
      <c r="I20" s="47" t="s">
        <v>124</v>
      </c>
      <c r="J20" s="67" t="s">
        <v>662</v>
      </c>
    </row>
    <row r="21">
      <c r="B21" s="60" t="s">
        <v>629</v>
      </c>
      <c r="C21" s="50" t="s">
        <v>663</v>
      </c>
      <c r="D21" s="50" t="s">
        <v>664</v>
      </c>
      <c r="E21" s="50" t="s">
        <v>665</v>
      </c>
      <c r="F21" s="50" t="s">
        <v>666</v>
      </c>
      <c r="G21" s="50" t="s">
        <v>667</v>
      </c>
      <c r="H21" s="50" t="s">
        <v>668</v>
      </c>
      <c r="I21" s="50" t="s">
        <v>585</v>
      </c>
      <c r="J21" s="70" t="s">
        <v>669</v>
      </c>
    </row>
    <row r="22">
      <c r="B22" s="62" t="s">
        <v>218</v>
      </c>
      <c r="C22" s="48"/>
      <c r="D22" s="48"/>
      <c r="E22" s="48"/>
      <c r="F22" s="48"/>
      <c r="G22" s="48"/>
      <c r="H22" s="48"/>
      <c r="I22" s="48"/>
      <c r="J22" s="68"/>
    </row>
    <row r="23">
      <c r="B23" s="63" t="s">
        <v>670</v>
      </c>
      <c r="C23" s="49"/>
      <c r="D23" s="49"/>
      <c r="E23" s="49"/>
      <c r="F23" s="49"/>
      <c r="G23" s="49"/>
      <c r="H23" s="49"/>
      <c r="I23" s="49"/>
      <c r="J23" s="69"/>
    </row>
    <row r="24">
      <c r="B24" s="60" t="s">
        <v>614</v>
      </c>
      <c r="C24" s="50" t="s">
        <v>501</v>
      </c>
      <c r="D24" s="50" t="s">
        <v>671</v>
      </c>
      <c r="E24" s="50" t="s">
        <v>672</v>
      </c>
      <c r="F24" s="50" t="s">
        <v>673</v>
      </c>
      <c r="G24" s="50" t="s">
        <v>674</v>
      </c>
      <c r="H24" s="50" t="s">
        <v>675</v>
      </c>
      <c r="I24" s="50" t="s">
        <v>676</v>
      </c>
      <c r="J24" s="70" t="s">
        <v>677</v>
      </c>
    </row>
    <row r="25">
      <c r="B25" s="61" t="s">
        <v>622</v>
      </c>
      <c r="C25" s="47" t="s">
        <v>228</v>
      </c>
      <c r="D25" s="47" t="s">
        <v>229</v>
      </c>
      <c r="E25" s="47" t="s">
        <v>228</v>
      </c>
      <c r="F25" s="47" t="s">
        <v>229</v>
      </c>
      <c r="G25" s="47" t="s">
        <v>228</v>
      </c>
      <c r="H25" s="47" t="s">
        <v>229</v>
      </c>
      <c r="I25" s="47" t="s">
        <v>678</v>
      </c>
      <c r="J25" s="67" t="s">
        <v>679</v>
      </c>
    </row>
    <row r="26">
      <c r="B26" s="60" t="s">
        <v>629</v>
      </c>
      <c r="C26" s="50" t="s">
        <v>228</v>
      </c>
      <c r="D26" s="50" t="s">
        <v>229</v>
      </c>
      <c r="E26" s="50" t="s">
        <v>228</v>
      </c>
      <c r="F26" s="50" t="s">
        <v>229</v>
      </c>
      <c r="G26" s="50" t="s">
        <v>228</v>
      </c>
      <c r="H26" s="50" t="s">
        <v>229</v>
      </c>
      <c r="I26" s="50" t="s">
        <v>680</v>
      </c>
      <c r="J26" s="70" t="s">
        <v>681</v>
      </c>
    </row>
    <row r="27">
      <c r="B27" s="63" t="s">
        <v>266</v>
      </c>
      <c r="C27" s="49"/>
      <c r="D27" s="49"/>
      <c r="E27" s="49"/>
      <c r="F27" s="49"/>
      <c r="G27" s="49"/>
      <c r="H27" s="49"/>
      <c r="I27" s="49"/>
      <c r="J27" s="69"/>
    </row>
    <row r="28">
      <c r="B28" s="60" t="s">
        <v>614</v>
      </c>
      <c r="C28" s="50" t="s">
        <v>682</v>
      </c>
      <c r="D28" s="50" t="s">
        <v>683</v>
      </c>
      <c r="E28" s="50" t="s">
        <v>497</v>
      </c>
      <c r="F28" s="50" t="s">
        <v>684</v>
      </c>
      <c r="G28" s="50" t="s">
        <v>501</v>
      </c>
      <c r="H28" s="50" t="s">
        <v>685</v>
      </c>
      <c r="I28" s="50" t="s">
        <v>686</v>
      </c>
      <c r="J28" s="70" t="s">
        <v>687</v>
      </c>
    </row>
    <row r="29">
      <c r="B29" s="61" t="s">
        <v>622</v>
      </c>
      <c r="C29" s="47" t="s">
        <v>688</v>
      </c>
      <c r="D29" s="47" t="s">
        <v>689</v>
      </c>
      <c r="E29" s="47" t="s">
        <v>280</v>
      </c>
      <c r="F29" s="47" t="s">
        <v>690</v>
      </c>
      <c r="G29" s="47" t="s">
        <v>557</v>
      </c>
      <c r="H29" s="47" t="s">
        <v>691</v>
      </c>
      <c r="I29" s="47" t="s">
        <v>692</v>
      </c>
      <c r="J29" s="67" t="s">
        <v>693</v>
      </c>
    </row>
    <row r="30">
      <c r="B30" s="60" t="s">
        <v>629</v>
      </c>
      <c r="C30" s="50" t="s">
        <v>228</v>
      </c>
      <c r="D30" s="50" t="s">
        <v>229</v>
      </c>
      <c r="E30" s="50" t="s">
        <v>694</v>
      </c>
      <c r="F30" s="50" t="s">
        <v>695</v>
      </c>
      <c r="G30" s="50" t="s">
        <v>696</v>
      </c>
      <c r="H30" s="50" t="s">
        <v>697</v>
      </c>
      <c r="I30" s="50" t="s">
        <v>178</v>
      </c>
      <c r="J30" s="70" t="s">
        <v>698</v>
      </c>
    </row>
    <row r="31">
      <c r="B31" s="63" t="s">
        <v>311</v>
      </c>
      <c r="C31" s="49"/>
      <c r="D31" s="49"/>
      <c r="E31" s="49"/>
      <c r="F31" s="49"/>
      <c r="G31" s="49"/>
      <c r="H31" s="49"/>
      <c r="I31" s="49"/>
      <c r="J31" s="69"/>
    </row>
    <row r="32">
      <c r="B32" s="60" t="s">
        <v>614</v>
      </c>
      <c r="C32" s="50" t="s">
        <v>473</v>
      </c>
      <c r="D32" s="50" t="s">
        <v>699</v>
      </c>
      <c r="E32" s="50" t="s">
        <v>511</v>
      </c>
      <c r="F32" s="50" t="s">
        <v>700</v>
      </c>
      <c r="G32" s="50" t="s">
        <v>507</v>
      </c>
      <c r="H32" s="50" t="s">
        <v>701</v>
      </c>
      <c r="I32" s="50" t="s">
        <v>702</v>
      </c>
      <c r="J32" s="70" t="s">
        <v>703</v>
      </c>
    </row>
    <row r="33">
      <c r="B33" s="61" t="s">
        <v>622</v>
      </c>
      <c r="C33" s="47" t="s">
        <v>704</v>
      </c>
      <c r="D33" s="47" t="s">
        <v>705</v>
      </c>
      <c r="E33" s="47" t="s">
        <v>706</v>
      </c>
      <c r="F33" s="47" t="s">
        <v>707</v>
      </c>
      <c r="G33" s="47" t="s">
        <v>708</v>
      </c>
      <c r="H33" s="47" t="s">
        <v>709</v>
      </c>
      <c r="I33" s="47" t="s">
        <v>710</v>
      </c>
      <c r="J33" s="67" t="s">
        <v>711</v>
      </c>
    </row>
    <row r="34">
      <c r="B34" s="60" t="s">
        <v>629</v>
      </c>
      <c r="C34" s="50" t="s">
        <v>228</v>
      </c>
      <c r="D34" s="50" t="s">
        <v>229</v>
      </c>
      <c r="E34" s="50" t="s">
        <v>228</v>
      </c>
      <c r="F34" s="50" t="s">
        <v>229</v>
      </c>
      <c r="G34" s="50" t="s">
        <v>228</v>
      </c>
      <c r="H34" s="50" t="s">
        <v>229</v>
      </c>
      <c r="I34" s="50" t="s">
        <v>228</v>
      </c>
      <c r="J34" s="70" t="s">
        <v>229</v>
      </c>
    </row>
    <row r="35">
      <c r="B35" s="63" t="s">
        <v>359</v>
      </c>
      <c r="C35" s="49"/>
      <c r="D35" s="49"/>
      <c r="E35" s="49"/>
      <c r="F35" s="49"/>
      <c r="G35" s="49"/>
      <c r="H35" s="49"/>
      <c r="I35" s="49"/>
      <c r="J35" s="69"/>
    </row>
    <row r="36">
      <c r="B36" s="60" t="s">
        <v>614</v>
      </c>
      <c r="C36" s="50" t="s">
        <v>712</v>
      </c>
      <c r="D36" s="50" t="s">
        <v>713</v>
      </c>
      <c r="E36" s="50" t="s">
        <v>714</v>
      </c>
      <c r="F36" s="50" t="s">
        <v>715</v>
      </c>
      <c r="G36" s="50" t="s">
        <v>716</v>
      </c>
      <c r="H36" s="50" t="s">
        <v>717</v>
      </c>
      <c r="I36" s="50" t="s">
        <v>718</v>
      </c>
      <c r="J36" s="70" t="s">
        <v>719</v>
      </c>
    </row>
    <row r="37">
      <c r="B37" s="61" t="s">
        <v>622</v>
      </c>
      <c r="C37" s="47" t="s">
        <v>720</v>
      </c>
      <c r="D37" s="47" t="s">
        <v>721</v>
      </c>
      <c r="E37" s="47" t="s">
        <v>228</v>
      </c>
      <c r="F37" s="47" t="s">
        <v>229</v>
      </c>
      <c r="G37" s="47" t="s">
        <v>228</v>
      </c>
      <c r="H37" s="47" t="s">
        <v>229</v>
      </c>
      <c r="I37" s="47" t="s">
        <v>228</v>
      </c>
      <c r="J37" s="67" t="s">
        <v>229</v>
      </c>
    </row>
    <row r="38">
      <c r="B38" s="64" t="s">
        <v>629</v>
      </c>
      <c r="C38" s="51" t="s">
        <v>228</v>
      </c>
      <c r="D38" s="51" t="s">
        <v>229</v>
      </c>
      <c r="E38" s="51" t="s">
        <v>228</v>
      </c>
      <c r="F38" s="51" t="s">
        <v>229</v>
      </c>
      <c r="G38" s="51" t="s">
        <v>228</v>
      </c>
      <c r="H38" s="51" t="s">
        <v>229</v>
      </c>
      <c r="I38" s="51" t="s">
        <v>228</v>
      </c>
      <c r="J38" s="71" t="s">
        <v>229</v>
      </c>
    </row>
    <row r="39">
      <c r="B39" t="s">
        <v>403</v>
      </c>
    </row>
    <row r="40">
      <c r="B40" t="s">
        <v>404</v>
      </c>
    </row>
    <row r="41">
      <c r="B41" t="s">
        <v>405</v>
      </c>
    </row>
  </sheetData>
  <sheetProtection selectLockedCells="0" selectUnlockedCells="0" objects="1" sheet="1"/>
  <mergeCells count="6">
    <mergeCell ref="C2:J2"/>
    <mergeCell ref="C8:J8"/>
    <mergeCell ref="C7:D7"/>
    <mergeCell ref="E7:F7"/>
    <mergeCell ref="G7:H7"/>
    <mergeCell ref="I7:J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72"/>
    </row>
    <row r="3" ht="6.95" customHeight="1">
      <c r="B3" s="33"/>
      <c r="L3" s="35"/>
    </row>
    <row r="4" ht="13.5" customHeight="1">
      <c r="B4" s="55" t="s">
        <v>722</v>
      </c>
      <c r="L4" s="35"/>
    </row>
    <row r="5" ht="12" customHeight="1">
      <c r="B5" s="58" t="s">
        <v>33</v>
      </c>
      <c r="L5" s="35"/>
    </row>
    <row r="6" ht="6.95" customHeight="1">
      <c r="B6" s="56"/>
      <c r="C6" s="42"/>
      <c r="D6" s="43"/>
      <c r="E6" s="43"/>
      <c r="F6" s="43"/>
      <c r="G6" s="43"/>
      <c r="H6" s="43"/>
      <c r="I6" s="43"/>
      <c r="J6" s="43"/>
      <c r="K6" s="43"/>
      <c r="L6" s="79"/>
      <c r="M6" s="43"/>
    </row>
    <row r="7" ht="12" customHeight="1">
      <c r="B7" s="59"/>
      <c r="C7" s="46" t="s">
        <v>55</v>
      </c>
      <c r="D7" s="46" t="s">
        <v>55</v>
      </c>
      <c r="E7" s="46" t="s">
        <v>56</v>
      </c>
      <c r="F7" s="46" t="s">
        <v>56</v>
      </c>
      <c r="G7" s="46" t="s">
        <v>57</v>
      </c>
      <c r="H7" s="46" t="s">
        <v>57</v>
      </c>
      <c r="I7" s="46" t="s">
        <v>58</v>
      </c>
      <c r="J7" s="46" t="s">
        <v>58</v>
      </c>
      <c r="K7" s="46" t="s">
        <v>59</v>
      </c>
      <c r="L7" s="66" t="s">
        <v>59</v>
      </c>
    </row>
    <row r="8">
      <c r="B8" s="54"/>
      <c r="C8" s="44" t="s">
        <v>50</v>
      </c>
      <c r="D8" s="45"/>
      <c r="E8" s="45"/>
      <c r="F8" s="45"/>
      <c r="G8" s="45"/>
      <c r="H8" s="45"/>
      <c r="I8" s="45"/>
      <c r="J8" s="45"/>
      <c r="K8" s="45"/>
      <c r="L8" s="80"/>
      <c r="M8" s="45"/>
    </row>
    <row r="9">
      <c r="B9" s="62" t="s">
        <v>60</v>
      </c>
      <c r="C9" s="48"/>
      <c r="D9" s="48"/>
      <c r="E9" s="48"/>
      <c r="F9" s="48"/>
      <c r="G9" s="48"/>
      <c r="H9" s="48"/>
      <c r="I9" s="48"/>
      <c r="J9" s="48"/>
      <c r="K9" s="48"/>
      <c r="L9" s="68"/>
    </row>
    <row r="10">
      <c r="B10" s="63" t="s">
        <v>61</v>
      </c>
      <c r="C10" s="49"/>
      <c r="D10" s="49"/>
      <c r="E10" s="49"/>
      <c r="F10" s="49"/>
      <c r="G10" s="49"/>
      <c r="H10" s="49"/>
      <c r="I10" s="49"/>
      <c r="J10" s="49"/>
      <c r="K10" s="49"/>
      <c r="L10" s="69"/>
    </row>
    <row r="11">
      <c r="B11" s="60" t="s">
        <v>614</v>
      </c>
      <c r="C11" s="50" t="s">
        <v>723</v>
      </c>
      <c r="D11" s="50" t="s">
        <v>724</v>
      </c>
      <c r="E11" s="50" t="s">
        <v>495</v>
      </c>
      <c r="F11" s="50" t="s">
        <v>725</v>
      </c>
      <c r="G11" s="50" t="s">
        <v>504</v>
      </c>
      <c r="H11" s="50" t="s">
        <v>726</v>
      </c>
      <c r="I11" s="50" t="s">
        <v>727</v>
      </c>
      <c r="J11" s="50" t="s">
        <v>728</v>
      </c>
      <c r="K11" s="50" t="s">
        <v>729</v>
      </c>
      <c r="L11" s="70" t="s">
        <v>730</v>
      </c>
    </row>
    <row r="12">
      <c r="B12" s="61" t="s">
        <v>622</v>
      </c>
      <c r="C12" s="47" t="s">
        <v>731</v>
      </c>
      <c r="D12" s="47" t="s">
        <v>732</v>
      </c>
      <c r="E12" s="47" t="s">
        <v>274</v>
      </c>
      <c r="F12" s="47" t="s">
        <v>733</v>
      </c>
      <c r="G12" s="47" t="s">
        <v>543</v>
      </c>
      <c r="H12" s="47" t="s">
        <v>734</v>
      </c>
      <c r="I12" s="47" t="s">
        <v>71</v>
      </c>
      <c r="J12" s="47" t="s">
        <v>628</v>
      </c>
      <c r="K12" s="47" t="s">
        <v>527</v>
      </c>
      <c r="L12" s="67" t="s">
        <v>735</v>
      </c>
    </row>
    <row r="13">
      <c r="B13" s="60" t="s">
        <v>629</v>
      </c>
      <c r="C13" s="50" t="s">
        <v>228</v>
      </c>
      <c r="D13" s="50" t="s">
        <v>229</v>
      </c>
      <c r="E13" s="50" t="s">
        <v>736</v>
      </c>
      <c r="F13" s="50" t="s">
        <v>737</v>
      </c>
      <c r="G13" s="50" t="s">
        <v>632</v>
      </c>
      <c r="H13" s="50" t="s">
        <v>738</v>
      </c>
      <c r="I13" s="50" t="s">
        <v>134</v>
      </c>
      <c r="J13" s="50" t="s">
        <v>634</v>
      </c>
      <c r="K13" s="50" t="s">
        <v>739</v>
      </c>
      <c r="L13" s="70" t="s">
        <v>740</v>
      </c>
    </row>
    <row r="14">
      <c r="B14" s="63" t="s">
        <v>117</v>
      </c>
      <c r="C14" s="49"/>
      <c r="D14" s="49"/>
      <c r="E14" s="49"/>
      <c r="F14" s="49"/>
      <c r="G14" s="49"/>
      <c r="H14" s="49"/>
      <c r="I14" s="49"/>
      <c r="J14" s="49"/>
      <c r="K14" s="49"/>
      <c r="L14" s="69"/>
    </row>
    <row r="15">
      <c r="B15" s="60" t="s">
        <v>614</v>
      </c>
      <c r="C15" s="50" t="s">
        <v>741</v>
      </c>
      <c r="D15" s="50" t="s">
        <v>742</v>
      </c>
      <c r="E15" s="50" t="s">
        <v>507</v>
      </c>
      <c r="F15" s="50" t="s">
        <v>743</v>
      </c>
      <c r="G15" s="50" t="s">
        <v>507</v>
      </c>
      <c r="H15" s="50" t="s">
        <v>639</v>
      </c>
      <c r="I15" s="50" t="s">
        <v>744</v>
      </c>
      <c r="J15" s="50" t="s">
        <v>745</v>
      </c>
      <c r="K15" s="50" t="s">
        <v>480</v>
      </c>
      <c r="L15" s="70" t="s">
        <v>746</v>
      </c>
    </row>
    <row r="16">
      <c r="B16" s="61" t="s">
        <v>622</v>
      </c>
      <c r="C16" s="47" t="s">
        <v>747</v>
      </c>
      <c r="D16" s="47" t="s">
        <v>748</v>
      </c>
      <c r="E16" s="47" t="s">
        <v>749</v>
      </c>
      <c r="F16" s="47" t="s">
        <v>750</v>
      </c>
      <c r="G16" s="47" t="s">
        <v>644</v>
      </c>
      <c r="H16" s="47" t="s">
        <v>645</v>
      </c>
      <c r="I16" s="47" t="s">
        <v>566</v>
      </c>
      <c r="J16" s="47" t="s">
        <v>751</v>
      </c>
      <c r="K16" s="47" t="s">
        <v>752</v>
      </c>
      <c r="L16" s="67" t="s">
        <v>753</v>
      </c>
    </row>
    <row r="17">
      <c r="B17" s="60" t="s">
        <v>629</v>
      </c>
      <c r="C17" s="50" t="s">
        <v>228</v>
      </c>
      <c r="D17" s="50" t="s">
        <v>229</v>
      </c>
      <c r="E17" s="50" t="s">
        <v>228</v>
      </c>
      <c r="F17" s="50" t="s">
        <v>229</v>
      </c>
      <c r="G17" s="50" t="s">
        <v>228</v>
      </c>
      <c r="H17" s="50" t="s">
        <v>229</v>
      </c>
      <c r="I17" s="50" t="s">
        <v>647</v>
      </c>
      <c r="J17" s="50" t="s">
        <v>648</v>
      </c>
      <c r="K17" s="50" t="s">
        <v>754</v>
      </c>
      <c r="L17" s="70" t="s">
        <v>755</v>
      </c>
    </row>
    <row r="18">
      <c r="B18" s="63" t="s">
        <v>170</v>
      </c>
      <c r="C18" s="49"/>
      <c r="D18" s="49"/>
      <c r="E18" s="49"/>
      <c r="F18" s="49"/>
      <c r="G18" s="49"/>
      <c r="H18" s="49"/>
      <c r="I18" s="49"/>
      <c r="J18" s="49"/>
      <c r="K18" s="49"/>
      <c r="L18" s="69"/>
    </row>
    <row r="19">
      <c r="B19" s="60" t="s">
        <v>614</v>
      </c>
      <c r="C19" s="50" t="s">
        <v>435</v>
      </c>
      <c r="D19" s="50" t="s">
        <v>756</v>
      </c>
      <c r="E19" s="50" t="s">
        <v>490</v>
      </c>
      <c r="F19" s="50" t="s">
        <v>757</v>
      </c>
      <c r="G19" s="50" t="s">
        <v>758</v>
      </c>
      <c r="H19" s="50" t="s">
        <v>759</v>
      </c>
      <c r="I19" s="50" t="s">
        <v>760</v>
      </c>
      <c r="J19" s="50" t="s">
        <v>761</v>
      </c>
      <c r="K19" s="50" t="s">
        <v>762</v>
      </c>
      <c r="L19" s="70" t="s">
        <v>763</v>
      </c>
    </row>
    <row r="20">
      <c r="B20" s="61" t="s">
        <v>622</v>
      </c>
      <c r="C20" s="47" t="s">
        <v>656</v>
      </c>
      <c r="D20" s="47" t="s">
        <v>764</v>
      </c>
      <c r="E20" s="47" t="s">
        <v>765</v>
      </c>
      <c r="F20" s="47" t="s">
        <v>766</v>
      </c>
      <c r="G20" s="47" t="s">
        <v>625</v>
      </c>
      <c r="H20" s="47" t="s">
        <v>767</v>
      </c>
      <c r="I20" s="47" t="s">
        <v>739</v>
      </c>
      <c r="J20" s="47" t="s">
        <v>768</v>
      </c>
      <c r="K20" s="47" t="s">
        <v>118</v>
      </c>
      <c r="L20" s="67" t="s">
        <v>769</v>
      </c>
    </row>
    <row r="21">
      <c r="B21" s="60" t="s">
        <v>629</v>
      </c>
      <c r="C21" s="50" t="s">
        <v>663</v>
      </c>
      <c r="D21" s="50" t="s">
        <v>770</v>
      </c>
      <c r="E21" s="50" t="s">
        <v>771</v>
      </c>
      <c r="F21" s="50" t="s">
        <v>772</v>
      </c>
      <c r="G21" s="50" t="s">
        <v>667</v>
      </c>
      <c r="H21" s="50" t="s">
        <v>668</v>
      </c>
      <c r="I21" s="50" t="s">
        <v>644</v>
      </c>
      <c r="J21" s="50" t="s">
        <v>773</v>
      </c>
      <c r="K21" s="50" t="s">
        <v>587</v>
      </c>
      <c r="L21" s="70" t="s">
        <v>774</v>
      </c>
    </row>
    <row r="22">
      <c r="B22" s="62" t="s">
        <v>218</v>
      </c>
      <c r="C22" s="48"/>
      <c r="D22" s="48"/>
      <c r="E22" s="48"/>
      <c r="F22" s="48"/>
      <c r="G22" s="48"/>
      <c r="H22" s="48"/>
      <c r="I22" s="48"/>
      <c r="J22" s="48"/>
      <c r="K22" s="48"/>
      <c r="L22" s="68"/>
    </row>
    <row r="23">
      <c r="B23" s="63" t="s">
        <v>219</v>
      </c>
      <c r="C23" s="49"/>
      <c r="D23" s="49"/>
      <c r="E23" s="49"/>
      <c r="F23" s="49"/>
      <c r="G23" s="49"/>
      <c r="H23" s="49"/>
      <c r="I23" s="49"/>
      <c r="J23" s="49"/>
      <c r="K23" s="49"/>
      <c r="L23" s="69"/>
    </row>
    <row r="24">
      <c r="B24" s="60" t="s">
        <v>614</v>
      </c>
      <c r="C24" s="50" t="s">
        <v>450</v>
      </c>
      <c r="D24" s="50" t="s">
        <v>775</v>
      </c>
      <c r="E24" s="50" t="s">
        <v>727</v>
      </c>
      <c r="F24" s="50" t="s">
        <v>776</v>
      </c>
      <c r="G24" s="50" t="s">
        <v>777</v>
      </c>
      <c r="H24" s="50" t="s">
        <v>778</v>
      </c>
      <c r="I24" s="50" t="s">
        <v>779</v>
      </c>
      <c r="J24" s="50" t="s">
        <v>780</v>
      </c>
      <c r="K24" s="50" t="s">
        <v>148</v>
      </c>
      <c r="L24" s="70" t="s">
        <v>781</v>
      </c>
    </row>
    <row r="25">
      <c r="B25" s="61" t="s">
        <v>622</v>
      </c>
      <c r="C25" s="47" t="s">
        <v>228</v>
      </c>
      <c r="D25" s="47" t="s">
        <v>229</v>
      </c>
      <c r="E25" s="47" t="s">
        <v>228</v>
      </c>
      <c r="F25" s="47" t="s">
        <v>229</v>
      </c>
      <c r="G25" s="47" t="s">
        <v>228</v>
      </c>
      <c r="H25" s="47" t="s">
        <v>229</v>
      </c>
      <c r="I25" s="47" t="s">
        <v>782</v>
      </c>
      <c r="J25" s="47" t="s">
        <v>783</v>
      </c>
      <c r="K25" s="47" t="s">
        <v>784</v>
      </c>
      <c r="L25" s="67" t="s">
        <v>785</v>
      </c>
    </row>
    <row r="26">
      <c r="B26" s="60" t="s">
        <v>629</v>
      </c>
      <c r="C26" s="50" t="s">
        <v>228</v>
      </c>
      <c r="D26" s="50" t="s">
        <v>229</v>
      </c>
      <c r="E26" s="50" t="s">
        <v>228</v>
      </c>
      <c r="F26" s="50" t="s">
        <v>229</v>
      </c>
      <c r="G26" s="50" t="s">
        <v>228</v>
      </c>
      <c r="H26" s="50" t="s">
        <v>229</v>
      </c>
      <c r="I26" s="50" t="s">
        <v>786</v>
      </c>
      <c r="J26" s="50" t="s">
        <v>787</v>
      </c>
      <c r="K26" s="50" t="s">
        <v>788</v>
      </c>
      <c r="L26" s="70" t="s">
        <v>789</v>
      </c>
    </row>
    <row r="27">
      <c r="B27" s="63" t="s">
        <v>266</v>
      </c>
      <c r="C27" s="49"/>
      <c r="D27" s="49"/>
      <c r="E27" s="49"/>
      <c r="F27" s="49"/>
      <c r="G27" s="49"/>
      <c r="H27" s="49"/>
      <c r="I27" s="49"/>
      <c r="J27" s="49"/>
      <c r="K27" s="49"/>
      <c r="L27" s="69"/>
    </row>
    <row r="28">
      <c r="B28" s="60" t="s">
        <v>614</v>
      </c>
      <c r="C28" s="50" t="s">
        <v>682</v>
      </c>
      <c r="D28" s="50" t="s">
        <v>683</v>
      </c>
      <c r="E28" s="50" t="s">
        <v>497</v>
      </c>
      <c r="F28" s="50" t="s">
        <v>684</v>
      </c>
      <c r="G28" s="50" t="s">
        <v>501</v>
      </c>
      <c r="H28" s="50" t="s">
        <v>685</v>
      </c>
      <c r="I28" s="50" t="s">
        <v>686</v>
      </c>
      <c r="J28" s="50" t="s">
        <v>687</v>
      </c>
      <c r="K28" s="50" t="s">
        <v>790</v>
      </c>
      <c r="L28" s="70" t="s">
        <v>791</v>
      </c>
    </row>
    <row r="29">
      <c r="B29" s="61" t="s">
        <v>622</v>
      </c>
      <c r="C29" s="47" t="s">
        <v>688</v>
      </c>
      <c r="D29" s="47" t="s">
        <v>689</v>
      </c>
      <c r="E29" s="47" t="s">
        <v>280</v>
      </c>
      <c r="F29" s="47" t="s">
        <v>690</v>
      </c>
      <c r="G29" s="47" t="s">
        <v>557</v>
      </c>
      <c r="H29" s="47" t="s">
        <v>691</v>
      </c>
      <c r="I29" s="47" t="s">
        <v>692</v>
      </c>
      <c r="J29" s="47" t="s">
        <v>693</v>
      </c>
      <c r="K29" s="47" t="s">
        <v>792</v>
      </c>
      <c r="L29" s="67" t="s">
        <v>793</v>
      </c>
    </row>
    <row r="30">
      <c r="B30" s="60" t="s">
        <v>629</v>
      </c>
      <c r="C30" s="50" t="s">
        <v>228</v>
      </c>
      <c r="D30" s="50" t="s">
        <v>229</v>
      </c>
      <c r="E30" s="50" t="s">
        <v>694</v>
      </c>
      <c r="F30" s="50" t="s">
        <v>695</v>
      </c>
      <c r="G30" s="50" t="s">
        <v>696</v>
      </c>
      <c r="H30" s="50" t="s">
        <v>697</v>
      </c>
      <c r="I30" s="50" t="s">
        <v>178</v>
      </c>
      <c r="J30" s="50" t="s">
        <v>698</v>
      </c>
      <c r="K30" s="50" t="s">
        <v>660</v>
      </c>
      <c r="L30" s="70" t="s">
        <v>794</v>
      </c>
    </row>
    <row r="31">
      <c r="B31" s="63" t="s">
        <v>311</v>
      </c>
      <c r="C31" s="49"/>
      <c r="D31" s="49"/>
      <c r="E31" s="49"/>
      <c r="F31" s="49"/>
      <c r="G31" s="49"/>
      <c r="H31" s="49"/>
      <c r="I31" s="49"/>
      <c r="J31" s="49"/>
      <c r="K31" s="49"/>
      <c r="L31" s="69"/>
    </row>
    <row r="32">
      <c r="B32" s="60" t="s">
        <v>614</v>
      </c>
      <c r="C32" s="50" t="s">
        <v>473</v>
      </c>
      <c r="D32" s="50" t="s">
        <v>699</v>
      </c>
      <c r="E32" s="50" t="s">
        <v>511</v>
      </c>
      <c r="F32" s="50" t="s">
        <v>700</v>
      </c>
      <c r="G32" s="50" t="s">
        <v>507</v>
      </c>
      <c r="H32" s="50" t="s">
        <v>701</v>
      </c>
      <c r="I32" s="50" t="s">
        <v>702</v>
      </c>
      <c r="J32" s="50" t="s">
        <v>703</v>
      </c>
      <c r="K32" s="50" t="s">
        <v>795</v>
      </c>
      <c r="L32" s="70" t="s">
        <v>796</v>
      </c>
    </row>
    <row r="33">
      <c r="B33" s="61" t="s">
        <v>622</v>
      </c>
      <c r="C33" s="47" t="s">
        <v>704</v>
      </c>
      <c r="D33" s="47" t="s">
        <v>705</v>
      </c>
      <c r="E33" s="47" t="s">
        <v>706</v>
      </c>
      <c r="F33" s="47" t="s">
        <v>707</v>
      </c>
      <c r="G33" s="47" t="s">
        <v>708</v>
      </c>
      <c r="H33" s="47" t="s">
        <v>709</v>
      </c>
      <c r="I33" s="47" t="s">
        <v>710</v>
      </c>
      <c r="J33" s="47" t="s">
        <v>711</v>
      </c>
      <c r="K33" s="47" t="s">
        <v>797</v>
      </c>
      <c r="L33" s="67" t="s">
        <v>798</v>
      </c>
    </row>
    <row r="34">
      <c r="B34" s="60" t="s">
        <v>629</v>
      </c>
      <c r="C34" s="50" t="s">
        <v>228</v>
      </c>
      <c r="D34" s="50" t="s">
        <v>229</v>
      </c>
      <c r="E34" s="50" t="s">
        <v>228</v>
      </c>
      <c r="F34" s="50" t="s">
        <v>229</v>
      </c>
      <c r="G34" s="50" t="s">
        <v>228</v>
      </c>
      <c r="H34" s="50" t="s">
        <v>229</v>
      </c>
      <c r="I34" s="50" t="s">
        <v>228</v>
      </c>
      <c r="J34" s="50" t="s">
        <v>229</v>
      </c>
      <c r="K34" s="50" t="s">
        <v>667</v>
      </c>
      <c r="L34" s="70" t="s">
        <v>799</v>
      </c>
    </row>
    <row r="35">
      <c r="B35" s="63" t="s">
        <v>359</v>
      </c>
      <c r="C35" s="49"/>
      <c r="D35" s="49"/>
      <c r="E35" s="49"/>
      <c r="F35" s="49"/>
      <c r="G35" s="49"/>
      <c r="H35" s="49"/>
      <c r="I35" s="49"/>
      <c r="J35" s="49"/>
      <c r="K35" s="49"/>
      <c r="L35" s="69"/>
    </row>
    <row r="36">
      <c r="B36" s="60" t="s">
        <v>614</v>
      </c>
      <c r="C36" s="50" t="s">
        <v>712</v>
      </c>
      <c r="D36" s="50" t="s">
        <v>713</v>
      </c>
      <c r="E36" s="50" t="s">
        <v>714</v>
      </c>
      <c r="F36" s="50" t="s">
        <v>715</v>
      </c>
      <c r="G36" s="50" t="s">
        <v>716</v>
      </c>
      <c r="H36" s="50" t="s">
        <v>717</v>
      </c>
      <c r="I36" s="50" t="s">
        <v>718</v>
      </c>
      <c r="J36" s="50" t="s">
        <v>719</v>
      </c>
      <c r="K36" s="50" t="s">
        <v>800</v>
      </c>
      <c r="L36" s="70" t="s">
        <v>801</v>
      </c>
    </row>
    <row r="37">
      <c r="B37" s="61" t="s">
        <v>622</v>
      </c>
      <c r="C37" s="47" t="s">
        <v>720</v>
      </c>
      <c r="D37" s="47" t="s">
        <v>721</v>
      </c>
      <c r="E37" s="47" t="s">
        <v>228</v>
      </c>
      <c r="F37" s="47" t="s">
        <v>229</v>
      </c>
      <c r="G37" s="47" t="s">
        <v>228</v>
      </c>
      <c r="H37" s="47" t="s">
        <v>229</v>
      </c>
      <c r="I37" s="47" t="s">
        <v>228</v>
      </c>
      <c r="J37" s="47" t="s">
        <v>229</v>
      </c>
      <c r="K37" s="47" t="s">
        <v>228</v>
      </c>
      <c r="L37" s="67" t="s">
        <v>229</v>
      </c>
    </row>
    <row r="38">
      <c r="B38" s="64" t="s">
        <v>629</v>
      </c>
      <c r="C38" s="51" t="s">
        <v>228</v>
      </c>
      <c r="D38" s="51" t="s">
        <v>229</v>
      </c>
      <c r="E38" s="51" t="s">
        <v>228</v>
      </c>
      <c r="F38" s="51" t="s">
        <v>229</v>
      </c>
      <c r="G38" s="51" t="s">
        <v>228</v>
      </c>
      <c r="H38" s="51" t="s">
        <v>229</v>
      </c>
      <c r="I38" s="51" t="s">
        <v>228</v>
      </c>
      <c r="J38" s="51" t="s">
        <v>229</v>
      </c>
      <c r="K38" s="51" t="s">
        <v>228</v>
      </c>
      <c r="L38" s="71" t="s">
        <v>229</v>
      </c>
    </row>
    <row r="39">
      <c r="B39" t="s">
        <v>403</v>
      </c>
    </row>
    <row r="40">
      <c r="B40" t="s">
        <v>404</v>
      </c>
    </row>
    <row r="41">
      <c r="B41" t="s">
        <v>405</v>
      </c>
    </row>
  </sheetData>
  <sheetProtection selectLockedCells="0" selectUnlockedCells="0" objects="1" sheet="1"/>
  <mergeCells count="7">
    <mergeCell ref="C2:L2"/>
    <mergeCell ref="C8:L8"/>
    <mergeCell ref="C7:D7"/>
    <mergeCell ref="E7:F7"/>
    <mergeCell ref="G7:H7"/>
    <mergeCell ref="I7:J7"/>
    <mergeCell ref="K7:L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72"/>
    </row>
    <row r="3" ht="6.95" customHeight="1">
      <c r="B3" s="33"/>
      <c r="J3" s="35"/>
    </row>
    <row r="4" ht="13.5" customHeight="1">
      <c r="B4" s="55" t="s">
        <v>802</v>
      </c>
      <c r="J4" s="35"/>
    </row>
    <row r="5" ht="12" customHeight="1">
      <c r="B5" s="58" t="s">
        <v>33</v>
      </c>
      <c r="J5" s="35"/>
    </row>
    <row r="6" ht="6.95" customHeight="1">
      <c r="B6" s="56"/>
      <c r="C6" s="42"/>
      <c r="D6" s="43"/>
      <c r="E6" s="43"/>
      <c r="F6" s="43"/>
      <c r="G6" s="43"/>
      <c r="H6" s="43"/>
      <c r="I6" s="43"/>
      <c r="J6" s="79"/>
      <c r="K6" s="43"/>
      <c r="L6" s="43"/>
      <c r="M6" s="43"/>
    </row>
    <row r="7" ht="12" customHeight="1">
      <c r="B7" s="59"/>
      <c r="C7" s="46" t="s">
        <v>55</v>
      </c>
      <c r="D7" s="46" t="s">
        <v>55</v>
      </c>
      <c r="E7" s="46" t="s">
        <v>56</v>
      </c>
      <c r="F7" s="46" t="s">
        <v>56</v>
      </c>
      <c r="G7" s="46" t="s">
        <v>57</v>
      </c>
      <c r="H7" s="46" t="s">
        <v>57</v>
      </c>
      <c r="I7" s="46" t="s">
        <v>58</v>
      </c>
      <c r="J7" s="66" t="s">
        <v>58</v>
      </c>
    </row>
    <row r="8">
      <c r="B8" s="54"/>
      <c r="C8" s="44" t="s">
        <v>50</v>
      </c>
      <c r="D8" s="45"/>
      <c r="E8" s="45"/>
      <c r="F8" s="45"/>
      <c r="G8" s="45"/>
      <c r="H8" s="45"/>
      <c r="I8" s="45"/>
      <c r="J8" s="80"/>
      <c r="K8" s="45"/>
      <c r="L8" s="45"/>
      <c r="M8" s="45"/>
    </row>
    <row r="9">
      <c r="B9" s="62" t="s">
        <v>613</v>
      </c>
      <c r="C9" s="48"/>
      <c r="D9" s="48"/>
      <c r="E9" s="48"/>
      <c r="F9" s="48"/>
      <c r="G9" s="48"/>
      <c r="H9" s="48"/>
      <c r="I9" s="48"/>
      <c r="J9" s="68"/>
    </row>
    <row r="10">
      <c r="B10" s="63" t="s">
        <v>61</v>
      </c>
      <c r="C10" s="49"/>
      <c r="D10" s="49"/>
      <c r="E10" s="49"/>
      <c r="F10" s="49"/>
      <c r="G10" s="49"/>
      <c r="H10" s="49"/>
      <c r="I10" s="49"/>
      <c r="J10" s="69"/>
    </row>
    <row r="11">
      <c r="B11" s="60" t="s">
        <v>803</v>
      </c>
      <c r="C11" s="50" t="s">
        <v>589</v>
      </c>
      <c r="D11" s="50" t="s">
        <v>804</v>
      </c>
      <c r="E11" s="50" t="s">
        <v>805</v>
      </c>
      <c r="F11" s="50" t="s">
        <v>806</v>
      </c>
      <c r="G11" s="50" t="s">
        <v>222</v>
      </c>
      <c r="H11" s="50" t="s">
        <v>807</v>
      </c>
      <c r="I11" s="50" t="s">
        <v>808</v>
      </c>
      <c r="J11" s="70" t="s">
        <v>809</v>
      </c>
    </row>
    <row r="12">
      <c r="B12" s="61" t="s">
        <v>810</v>
      </c>
      <c r="C12" s="47" t="s">
        <v>615</v>
      </c>
      <c r="D12" s="47" t="s">
        <v>616</v>
      </c>
      <c r="E12" s="47" t="s">
        <v>617</v>
      </c>
      <c r="F12" s="47" t="s">
        <v>618</v>
      </c>
      <c r="G12" s="47" t="s">
        <v>463</v>
      </c>
      <c r="H12" s="47" t="s">
        <v>619</v>
      </c>
      <c r="I12" s="47" t="s">
        <v>620</v>
      </c>
      <c r="J12" s="67" t="s">
        <v>621</v>
      </c>
    </row>
    <row r="13">
      <c r="B13" s="63" t="s">
        <v>117</v>
      </c>
      <c r="C13" s="49"/>
      <c r="D13" s="49"/>
      <c r="E13" s="49"/>
      <c r="F13" s="49"/>
      <c r="G13" s="49"/>
      <c r="H13" s="49"/>
      <c r="I13" s="49"/>
      <c r="J13" s="69"/>
    </row>
    <row r="14">
      <c r="B14" s="60" t="s">
        <v>803</v>
      </c>
      <c r="C14" s="50" t="s">
        <v>694</v>
      </c>
      <c r="D14" s="50" t="s">
        <v>811</v>
      </c>
      <c r="E14" s="50" t="s">
        <v>537</v>
      </c>
      <c r="F14" s="50" t="s">
        <v>812</v>
      </c>
      <c r="G14" s="50" t="s">
        <v>360</v>
      </c>
      <c r="H14" s="50" t="s">
        <v>813</v>
      </c>
      <c r="I14" s="50" t="s">
        <v>77</v>
      </c>
      <c r="J14" s="70" t="s">
        <v>814</v>
      </c>
    </row>
    <row r="15">
      <c r="B15" s="61" t="s">
        <v>810</v>
      </c>
      <c r="C15" s="47" t="s">
        <v>635</v>
      </c>
      <c r="D15" s="47" t="s">
        <v>636</v>
      </c>
      <c r="E15" s="47" t="s">
        <v>637</v>
      </c>
      <c r="F15" s="47" t="s">
        <v>638</v>
      </c>
      <c r="G15" s="47" t="s">
        <v>507</v>
      </c>
      <c r="H15" s="47" t="s">
        <v>639</v>
      </c>
      <c r="I15" s="47" t="s">
        <v>422</v>
      </c>
      <c r="J15" s="67" t="s">
        <v>640</v>
      </c>
    </row>
    <row r="16">
      <c r="B16" s="63" t="s">
        <v>170</v>
      </c>
      <c r="C16" s="49"/>
      <c r="D16" s="49"/>
      <c r="E16" s="49"/>
      <c r="F16" s="49"/>
      <c r="G16" s="49"/>
      <c r="H16" s="49"/>
      <c r="I16" s="49"/>
      <c r="J16" s="69"/>
    </row>
    <row r="17">
      <c r="B17" s="60" t="s">
        <v>803</v>
      </c>
      <c r="C17" s="50" t="s">
        <v>362</v>
      </c>
      <c r="D17" s="50" t="s">
        <v>815</v>
      </c>
      <c r="E17" s="50" t="s">
        <v>551</v>
      </c>
      <c r="F17" s="50" t="s">
        <v>816</v>
      </c>
      <c r="G17" s="50" t="s">
        <v>533</v>
      </c>
      <c r="H17" s="50" t="s">
        <v>817</v>
      </c>
      <c r="I17" s="50" t="s">
        <v>818</v>
      </c>
      <c r="J17" s="70" t="s">
        <v>819</v>
      </c>
    </row>
    <row r="18">
      <c r="B18" s="61" t="s">
        <v>810</v>
      </c>
      <c r="C18" s="47" t="s">
        <v>509</v>
      </c>
      <c r="D18" s="47" t="s">
        <v>649</v>
      </c>
      <c r="E18" s="47" t="s">
        <v>650</v>
      </c>
      <c r="F18" s="47" t="s">
        <v>651</v>
      </c>
      <c r="G18" s="47" t="s">
        <v>652</v>
      </c>
      <c r="H18" s="47" t="s">
        <v>653</v>
      </c>
      <c r="I18" s="47" t="s">
        <v>654</v>
      </c>
      <c r="J18" s="67" t="s">
        <v>655</v>
      </c>
    </row>
    <row r="19">
      <c r="B19" s="62" t="s">
        <v>218</v>
      </c>
      <c r="C19" s="48"/>
      <c r="D19" s="48"/>
      <c r="E19" s="48"/>
      <c r="F19" s="48"/>
      <c r="G19" s="48"/>
      <c r="H19" s="48"/>
      <c r="I19" s="48"/>
      <c r="J19" s="68"/>
    </row>
    <row r="20">
      <c r="B20" s="63" t="s">
        <v>670</v>
      </c>
      <c r="C20" s="49"/>
      <c r="D20" s="49"/>
      <c r="E20" s="49"/>
      <c r="F20" s="49"/>
      <c r="G20" s="49"/>
      <c r="H20" s="49"/>
      <c r="I20" s="49"/>
      <c r="J20" s="69"/>
    </row>
    <row r="21">
      <c r="B21" s="60" t="s">
        <v>803</v>
      </c>
      <c r="C21" s="50" t="s">
        <v>820</v>
      </c>
      <c r="D21" s="50" t="s">
        <v>821</v>
      </c>
      <c r="E21" s="50" t="s">
        <v>822</v>
      </c>
      <c r="F21" s="50" t="s">
        <v>823</v>
      </c>
      <c r="G21" s="50" t="s">
        <v>824</v>
      </c>
      <c r="H21" s="50" t="s">
        <v>825</v>
      </c>
      <c r="I21" s="50" t="s">
        <v>826</v>
      </c>
      <c r="J21" s="70" t="s">
        <v>827</v>
      </c>
    </row>
    <row r="22">
      <c r="B22" s="61" t="s">
        <v>810</v>
      </c>
      <c r="C22" s="47" t="s">
        <v>501</v>
      </c>
      <c r="D22" s="47" t="s">
        <v>671</v>
      </c>
      <c r="E22" s="47" t="s">
        <v>672</v>
      </c>
      <c r="F22" s="47" t="s">
        <v>673</v>
      </c>
      <c r="G22" s="47" t="s">
        <v>674</v>
      </c>
      <c r="H22" s="47" t="s">
        <v>675</v>
      </c>
      <c r="I22" s="47" t="s">
        <v>676</v>
      </c>
      <c r="J22" s="67" t="s">
        <v>677</v>
      </c>
    </row>
    <row r="23">
      <c r="B23" s="63" t="s">
        <v>266</v>
      </c>
      <c r="C23" s="49"/>
      <c r="D23" s="49"/>
      <c r="E23" s="49"/>
      <c r="F23" s="49"/>
      <c r="G23" s="49"/>
      <c r="H23" s="49"/>
      <c r="I23" s="49"/>
      <c r="J23" s="69"/>
    </row>
    <row r="24">
      <c r="B24" s="60" t="s">
        <v>803</v>
      </c>
      <c r="C24" s="50" t="s">
        <v>828</v>
      </c>
      <c r="D24" s="50" t="s">
        <v>829</v>
      </c>
      <c r="E24" s="50" t="s">
        <v>317</v>
      </c>
      <c r="F24" s="50" t="s">
        <v>830</v>
      </c>
      <c r="G24" s="50" t="s">
        <v>321</v>
      </c>
      <c r="H24" s="50" t="s">
        <v>831</v>
      </c>
      <c r="I24" s="50" t="s">
        <v>832</v>
      </c>
      <c r="J24" s="70" t="s">
        <v>833</v>
      </c>
    </row>
    <row r="25">
      <c r="B25" s="61" t="s">
        <v>810</v>
      </c>
      <c r="C25" s="47" t="s">
        <v>682</v>
      </c>
      <c r="D25" s="47" t="s">
        <v>683</v>
      </c>
      <c r="E25" s="47" t="s">
        <v>497</v>
      </c>
      <c r="F25" s="47" t="s">
        <v>684</v>
      </c>
      <c r="G25" s="47" t="s">
        <v>501</v>
      </c>
      <c r="H25" s="47" t="s">
        <v>685</v>
      </c>
      <c r="I25" s="47" t="s">
        <v>686</v>
      </c>
      <c r="J25" s="67" t="s">
        <v>687</v>
      </c>
    </row>
    <row r="26">
      <c r="B26" s="63" t="s">
        <v>311</v>
      </c>
      <c r="C26" s="49"/>
      <c r="D26" s="49"/>
      <c r="E26" s="49"/>
      <c r="F26" s="49"/>
      <c r="G26" s="49"/>
      <c r="H26" s="49"/>
      <c r="I26" s="49"/>
      <c r="J26" s="69"/>
    </row>
    <row r="27">
      <c r="B27" s="60" t="s">
        <v>803</v>
      </c>
      <c r="C27" s="50" t="s">
        <v>834</v>
      </c>
      <c r="D27" s="50" t="s">
        <v>835</v>
      </c>
      <c r="E27" s="50" t="s">
        <v>364</v>
      </c>
      <c r="F27" s="50" t="s">
        <v>836</v>
      </c>
      <c r="G27" s="50" t="s">
        <v>360</v>
      </c>
      <c r="H27" s="50" t="s">
        <v>837</v>
      </c>
      <c r="I27" s="50" t="s">
        <v>658</v>
      </c>
      <c r="J27" s="70" t="s">
        <v>838</v>
      </c>
    </row>
    <row r="28">
      <c r="B28" s="61" t="s">
        <v>810</v>
      </c>
      <c r="C28" s="47" t="s">
        <v>473</v>
      </c>
      <c r="D28" s="47" t="s">
        <v>699</v>
      </c>
      <c r="E28" s="47" t="s">
        <v>511</v>
      </c>
      <c r="F28" s="47" t="s">
        <v>700</v>
      </c>
      <c r="G28" s="47" t="s">
        <v>507</v>
      </c>
      <c r="H28" s="47" t="s">
        <v>701</v>
      </c>
      <c r="I28" s="47" t="s">
        <v>702</v>
      </c>
      <c r="J28" s="67" t="s">
        <v>703</v>
      </c>
    </row>
    <row r="29">
      <c r="B29" s="63" t="s">
        <v>359</v>
      </c>
      <c r="C29" s="49"/>
      <c r="D29" s="49"/>
      <c r="E29" s="49"/>
      <c r="F29" s="49"/>
      <c r="G29" s="49"/>
      <c r="H29" s="49"/>
      <c r="I29" s="49"/>
      <c r="J29" s="69"/>
    </row>
    <row r="30">
      <c r="B30" s="60" t="s">
        <v>803</v>
      </c>
      <c r="C30" s="50" t="s">
        <v>839</v>
      </c>
      <c r="D30" s="50" t="s">
        <v>840</v>
      </c>
      <c r="E30" s="50" t="s">
        <v>228</v>
      </c>
      <c r="F30" s="50" t="s">
        <v>229</v>
      </c>
      <c r="G30" s="50" t="s">
        <v>228</v>
      </c>
      <c r="H30" s="50" t="s">
        <v>229</v>
      </c>
      <c r="I30" s="50" t="s">
        <v>228</v>
      </c>
      <c r="J30" s="70" t="s">
        <v>229</v>
      </c>
    </row>
    <row r="31">
      <c r="B31" s="74" t="s">
        <v>810</v>
      </c>
      <c r="C31" s="73" t="s">
        <v>712</v>
      </c>
      <c r="D31" s="73" t="s">
        <v>713</v>
      </c>
      <c r="E31" s="73" t="s">
        <v>714</v>
      </c>
      <c r="F31" s="73" t="s">
        <v>715</v>
      </c>
      <c r="G31" s="73" t="s">
        <v>716</v>
      </c>
      <c r="H31" s="73" t="s">
        <v>717</v>
      </c>
      <c r="I31" s="73" t="s">
        <v>718</v>
      </c>
      <c r="J31" s="75" t="s">
        <v>719</v>
      </c>
    </row>
    <row r="32">
      <c r="B32" t="s">
        <v>403</v>
      </c>
    </row>
    <row r="33">
      <c r="B33" t="s">
        <v>404</v>
      </c>
    </row>
    <row r="34">
      <c r="B34" t="s">
        <v>405</v>
      </c>
    </row>
  </sheetData>
  <sheetProtection selectLockedCells="0" selectUnlockedCells="0" objects="1" sheet="1"/>
  <mergeCells count="6">
    <mergeCell ref="C2:J2"/>
    <mergeCell ref="C8:J8"/>
    <mergeCell ref="C7:D7"/>
    <mergeCell ref="E7:F7"/>
    <mergeCell ref="G7:H7"/>
    <mergeCell ref="I7:J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72"/>
    </row>
    <row r="3" ht="6.95" customHeight="1">
      <c r="B3" s="33"/>
      <c r="L3" s="35"/>
    </row>
    <row r="4" ht="13.5" customHeight="1">
      <c r="B4" s="55" t="s">
        <v>841</v>
      </c>
      <c r="L4" s="35"/>
    </row>
    <row r="5" ht="12" customHeight="1">
      <c r="B5" s="58" t="s">
        <v>33</v>
      </c>
      <c r="L5" s="35"/>
    </row>
    <row r="6" ht="6.95" customHeight="1">
      <c r="B6" s="56"/>
      <c r="C6" s="42"/>
      <c r="D6" s="43"/>
      <c r="E6" s="43"/>
      <c r="F6" s="43"/>
      <c r="G6" s="43"/>
      <c r="H6" s="43"/>
      <c r="I6" s="43"/>
      <c r="J6" s="43"/>
      <c r="K6" s="43"/>
      <c r="L6" s="79"/>
      <c r="M6" s="43"/>
    </row>
    <row r="7" ht="12" customHeight="1">
      <c r="B7" s="59"/>
      <c r="C7" s="46" t="s">
        <v>55</v>
      </c>
      <c r="D7" s="46" t="s">
        <v>55</v>
      </c>
      <c r="E7" s="46" t="s">
        <v>56</v>
      </c>
      <c r="F7" s="46" t="s">
        <v>56</v>
      </c>
      <c r="G7" s="46" t="s">
        <v>57</v>
      </c>
      <c r="H7" s="46" t="s">
        <v>57</v>
      </c>
      <c r="I7" s="46" t="s">
        <v>58</v>
      </c>
      <c r="J7" s="46" t="s">
        <v>58</v>
      </c>
      <c r="K7" s="46" t="s">
        <v>59</v>
      </c>
      <c r="L7" s="66" t="s">
        <v>59</v>
      </c>
    </row>
    <row r="8">
      <c r="B8" s="54"/>
      <c r="C8" s="44" t="s">
        <v>50</v>
      </c>
      <c r="D8" s="45"/>
      <c r="E8" s="45"/>
      <c r="F8" s="45"/>
      <c r="G8" s="45"/>
      <c r="H8" s="45"/>
      <c r="I8" s="45"/>
      <c r="J8" s="45"/>
      <c r="K8" s="45"/>
      <c r="L8" s="80"/>
      <c r="M8" s="45"/>
    </row>
    <row r="9">
      <c r="B9" s="62" t="s">
        <v>60</v>
      </c>
      <c r="C9" s="48"/>
      <c r="D9" s="48"/>
      <c r="E9" s="48"/>
      <c r="F9" s="48"/>
      <c r="G9" s="48"/>
      <c r="H9" s="48"/>
      <c r="I9" s="48"/>
      <c r="J9" s="48"/>
      <c r="K9" s="48"/>
      <c r="L9" s="68"/>
    </row>
    <row r="10">
      <c r="B10" s="63" t="s">
        <v>61</v>
      </c>
      <c r="C10" s="49"/>
      <c r="D10" s="49"/>
      <c r="E10" s="49"/>
      <c r="F10" s="49"/>
      <c r="G10" s="49"/>
      <c r="H10" s="49"/>
      <c r="I10" s="49"/>
      <c r="J10" s="49"/>
      <c r="K10" s="49"/>
      <c r="L10" s="69"/>
    </row>
    <row r="11">
      <c r="B11" s="60" t="s">
        <v>803</v>
      </c>
      <c r="C11" s="50" t="s">
        <v>587</v>
      </c>
      <c r="D11" s="50" t="s">
        <v>842</v>
      </c>
      <c r="E11" s="50" t="s">
        <v>315</v>
      </c>
      <c r="F11" s="50" t="s">
        <v>843</v>
      </c>
      <c r="G11" s="50" t="s">
        <v>324</v>
      </c>
      <c r="H11" s="50" t="s">
        <v>844</v>
      </c>
      <c r="I11" s="50" t="s">
        <v>845</v>
      </c>
      <c r="J11" s="50" t="s">
        <v>846</v>
      </c>
      <c r="K11" s="50" t="s">
        <v>847</v>
      </c>
      <c r="L11" s="70" t="s">
        <v>848</v>
      </c>
    </row>
    <row r="12">
      <c r="B12" s="61" t="s">
        <v>810</v>
      </c>
      <c r="C12" s="47" t="s">
        <v>723</v>
      </c>
      <c r="D12" s="47" t="s">
        <v>724</v>
      </c>
      <c r="E12" s="47" t="s">
        <v>495</v>
      </c>
      <c r="F12" s="47" t="s">
        <v>725</v>
      </c>
      <c r="G12" s="47" t="s">
        <v>504</v>
      </c>
      <c r="H12" s="47" t="s">
        <v>726</v>
      </c>
      <c r="I12" s="47" t="s">
        <v>727</v>
      </c>
      <c r="J12" s="47" t="s">
        <v>728</v>
      </c>
      <c r="K12" s="47" t="s">
        <v>729</v>
      </c>
      <c r="L12" s="67" t="s">
        <v>730</v>
      </c>
    </row>
    <row r="13">
      <c r="B13" s="63" t="s">
        <v>117</v>
      </c>
      <c r="C13" s="49"/>
      <c r="D13" s="49"/>
      <c r="E13" s="49"/>
      <c r="F13" s="49"/>
      <c r="G13" s="49"/>
      <c r="H13" s="49"/>
      <c r="I13" s="49"/>
      <c r="J13" s="49"/>
      <c r="K13" s="49"/>
      <c r="L13" s="69"/>
    </row>
    <row r="14">
      <c r="B14" s="60" t="s">
        <v>803</v>
      </c>
      <c r="C14" s="50" t="s">
        <v>849</v>
      </c>
      <c r="D14" s="50" t="s">
        <v>850</v>
      </c>
      <c r="E14" s="50" t="s">
        <v>360</v>
      </c>
      <c r="F14" s="50" t="s">
        <v>851</v>
      </c>
      <c r="G14" s="50" t="s">
        <v>360</v>
      </c>
      <c r="H14" s="50" t="s">
        <v>813</v>
      </c>
      <c r="I14" s="50" t="s">
        <v>852</v>
      </c>
      <c r="J14" s="50" t="s">
        <v>853</v>
      </c>
      <c r="K14" s="50" t="s">
        <v>270</v>
      </c>
      <c r="L14" s="70" t="s">
        <v>854</v>
      </c>
    </row>
    <row r="15">
      <c r="B15" s="61" t="s">
        <v>810</v>
      </c>
      <c r="C15" s="47" t="s">
        <v>741</v>
      </c>
      <c r="D15" s="47" t="s">
        <v>742</v>
      </c>
      <c r="E15" s="47" t="s">
        <v>507</v>
      </c>
      <c r="F15" s="47" t="s">
        <v>743</v>
      </c>
      <c r="G15" s="47" t="s">
        <v>507</v>
      </c>
      <c r="H15" s="47" t="s">
        <v>639</v>
      </c>
      <c r="I15" s="47" t="s">
        <v>744</v>
      </c>
      <c r="J15" s="47" t="s">
        <v>745</v>
      </c>
      <c r="K15" s="47" t="s">
        <v>480</v>
      </c>
      <c r="L15" s="67" t="s">
        <v>746</v>
      </c>
    </row>
    <row r="16">
      <c r="B16" s="63" t="s">
        <v>170</v>
      </c>
      <c r="C16" s="49"/>
      <c r="D16" s="49"/>
      <c r="E16" s="49"/>
      <c r="F16" s="49"/>
      <c r="G16" s="49"/>
      <c r="H16" s="49"/>
      <c r="I16" s="49"/>
      <c r="J16" s="49"/>
      <c r="K16" s="49"/>
      <c r="L16" s="69"/>
    </row>
    <row r="17">
      <c r="B17" s="60" t="s">
        <v>803</v>
      </c>
      <c r="C17" s="50" t="s">
        <v>126</v>
      </c>
      <c r="D17" s="50" t="s">
        <v>855</v>
      </c>
      <c r="E17" s="50" t="s">
        <v>280</v>
      </c>
      <c r="F17" s="50" t="s">
        <v>856</v>
      </c>
      <c r="G17" s="50" t="s">
        <v>857</v>
      </c>
      <c r="H17" s="50" t="s">
        <v>858</v>
      </c>
      <c r="I17" s="50" t="s">
        <v>527</v>
      </c>
      <c r="J17" s="50" t="s">
        <v>859</v>
      </c>
      <c r="K17" s="50" t="s">
        <v>860</v>
      </c>
      <c r="L17" s="70" t="s">
        <v>861</v>
      </c>
    </row>
    <row r="18">
      <c r="B18" s="61" t="s">
        <v>810</v>
      </c>
      <c r="C18" s="47" t="s">
        <v>435</v>
      </c>
      <c r="D18" s="47" t="s">
        <v>756</v>
      </c>
      <c r="E18" s="47" t="s">
        <v>490</v>
      </c>
      <c r="F18" s="47" t="s">
        <v>757</v>
      </c>
      <c r="G18" s="47" t="s">
        <v>758</v>
      </c>
      <c r="H18" s="47" t="s">
        <v>759</v>
      </c>
      <c r="I18" s="47" t="s">
        <v>760</v>
      </c>
      <c r="J18" s="47" t="s">
        <v>761</v>
      </c>
      <c r="K18" s="47" t="s">
        <v>762</v>
      </c>
      <c r="L18" s="67" t="s">
        <v>763</v>
      </c>
    </row>
    <row r="19">
      <c r="B19" s="62" t="s">
        <v>218</v>
      </c>
      <c r="C19" s="48"/>
      <c r="D19" s="48"/>
      <c r="E19" s="48"/>
      <c r="F19" s="48"/>
      <c r="G19" s="48"/>
      <c r="H19" s="48"/>
      <c r="I19" s="48"/>
      <c r="J19" s="48"/>
      <c r="K19" s="48"/>
      <c r="L19" s="68"/>
    </row>
    <row r="20">
      <c r="B20" s="63" t="s">
        <v>219</v>
      </c>
      <c r="C20" s="49"/>
      <c r="D20" s="49"/>
      <c r="E20" s="49"/>
      <c r="F20" s="49"/>
      <c r="G20" s="49"/>
      <c r="H20" s="49"/>
      <c r="I20" s="49"/>
      <c r="J20" s="49"/>
      <c r="K20" s="49"/>
      <c r="L20" s="69"/>
    </row>
    <row r="21">
      <c r="B21" s="60" t="s">
        <v>803</v>
      </c>
      <c r="C21" s="50" t="s">
        <v>862</v>
      </c>
      <c r="D21" s="50" t="s">
        <v>863</v>
      </c>
      <c r="E21" s="50" t="s">
        <v>864</v>
      </c>
      <c r="F21" s="50" t="s">
        <v>865</v>
      </c>
      <c r="G21" s="50" t="s">
        <v>866</v>
      </c>
      <c r="H21" s="50" t="s">
        <v>867</v>
      </c>
      <c r="I21" s="50" t="s">
        <v>868</v>
      </c>
      <c r="J21" s="50" t="s">
        <v>869</v>
      </c>
      <c r="K21" s="50" t="s">
        <v>870</v>
      </c>
      <c r="L21" s="70" t="s">
        <v>871</v>
      </c>
    </row>
    <row r="22">
      <c r="B22" s="61" t="s">
        <v>810</v>
      </c>
      <c r="C22" s="47" t="s">
        <v>450</v>
      </c>
      <c r="D22" s="47" t="s">
        <v>775</v>
      </c>
      <c r="E22" s="47" t="s">
        <v>727</v>
      </c>
      <c r="F22" s="47" t="s">
        <v>776</v>
      </c>
      <c r="G22" s="47" t="s">
        <v>777</v>
      </c>
      <c r="H22" s="47" t="s">
        <v>778</v>
      </c>
      <c r="I22" s="47" t="s">
        <v>779</v>
      </c>
      <c r="J22" s="47" t="s">
        <v>780</v>
      </c>
      <c r="K22" s="47" t="s">
        <v>148</v>
      </c>
      <c r="L22" s="67" t="s">
        <v>781</v>
      </c>
    </row>
    <row r="23">
      <c r="B23" s="63" t="s">
        <v>266</v>
      </c>
      <c r="C23" s="49"/>
      <c r="D23" s="49"/>
      <c r="E23" s="49"/>
      <c r="F23" s="49"/>
      <c r="G23" s="49"/>
      <c r="H23" s="49"/>
      <c r="I23" s="49"/>
      <c r="J23" s="49"/>
      <c r="K23" s="49"/>
      <c r="L23" s="69"/>
    </row>
    <row r="24">
      <c r="B24" s="60" t="s">
        <v>803</v>
      </c>
      <c r="C24" s="50" t="s">
        <v>828</v>
      </c>
      <c r="D24" s="50" t="s">
        <v>829</v>
      </c>
      <c r="E24" s="50" t="s">
        <v>317</v>
      </c>
      <c r="F24" s="50" t="s">
        <v>830</v>
      </c>
      <c r="G24" s="50" t="s">
        <v>321</v>
      </c>
      <c r="H24" s="50" t="s">
        <v>831</v>
      </c>
      <c r="I24" s="50" t="s">
        <v>832</v>
      </c>
      <c r="J24" s="50" t="s">
        <v>833</v>
      </c>
      <c r="K24" s="50" t="s">
        <v>872</v>
      </c>
      <c r="L24" s="70" t="s">
        <v>873</v>
      </c>
    </row>
    <row r="25">
      <c r="B25" s="61" t="s">
        <v>810</v>
      </c>
      <c r="C25" s="47" t="s">
        <v>682</v>
      </c>
      <c r="D25" s="47" t="s">
        <v>683</v>
      </c>
      <c r="E25" s="47" t="s">
        <v>497</v>
      </c>
      <c r="F25" s="47" t="s">
        <v>684</v>
      </c>
      <c r="G25" s="47" t="s">
        <v>501</v>
      </c>
      <c r="H25" s="47" t="s">
        <v>685</v>
      </c>
      <c r="I25" s="47" t="s">
        <v>686</v>
      </c>
      <c r="J25" s="47" t="s">
        <v>687</v>
      </c>
      <c r="K25" s="47" t="s">
        <v>790</v>
      </c>
      <c r="L25" s="67" t="s">
        <v>791</v>
      </c>
    </row>
    <row r="26">
      <c r="B26" s="63" t="s">
        <v>311</v>
      </c>
      <c r="C26" s="49"/>
      <c r="D26" s="49"/>
      <c r="E26" s="49"/>
      <c r="F26" s="49"/>
      <c r="G26" s="49"/>
      <c r="H26" s="49"/>
      <c r="I26" s="49"/>
      <c r="J26" s="49"/>
      <c r="K26" s="49"/>
      <c r="L26" s="69"/>
    </row>
    <row r="27">
      <c r="B27" s="60" t="s">
        <v>803</v>
      </c>
      <c r="C27" s="50" t="s">
        <v>834</v>
      </c>
      <c r="D27" s="50" t="s">
        <v>835</v>
      </c>
      <c r="E27" s="50" t="s">
        <v>364</v>
      </c>
      <c r="F27" s="50" t="s">
        <v>836</v>
      </c>
      <c r="G27" s="50" t="s">
        <v>360</v>
      </c>
      <c r="H27" s="50" t="s">
        <v>837</v>
      </c>
      <c r="I27" s="50" t="s">
        <v>658</v>
      </c>
      <c r="J27" s="50" t="s">
        <v>838</v>
      </c>
      <c r="K27" s="50" t="s">
        <v>625</v>
      </c>
      <c r="L27" s="70" t="s">
        <v>874</v>
      </c>
    </row>
    <row r="28">
      <c r="B28" s="61" t="s">
        <v>810</v>
      </c>
      <c r="C28" s="47" t="s">
        <v>473</v>
      </c>
      <c r="D28" s="47" t="s">
        <v>699</v>
      </c>
      <c r="E28" s="47" t="s">
        <v>511</v>
      </c>
      <c r="F28" s="47" t="s">
        <v>700</v>
      </c>
      <c r="G28" s="47" t="s">
        <v>507</v>
      </c>
      <c r="H28" s="47" t="s">
        <v>701</v>
      </c>
      <c r="I28" s="47" t="s">
        <v>702</v>
      </c>
      <c r="J28" s="47" t="s">
        <v>703</v>
      </c>
      <c r="K28" s="47" t="s">
        <v>795</v>
      </c>
      <c r="L28" s="67" t="s">
        <v>796</v>
      </c>
    </row>
    <row r="29">
      <c r="B29" s="63" t="s">
        <v>359</v>
      </c>
      <c r="C29" s="49"/>
      <c r="D29" s="49"/>
      <c r="E29" s="49"/>
      <c r="F29" s="49"/>
      <c r="G29" s="49"/>
      <c r="H29" s="49"/>
      <c r="I29" s="49"/>
      <c r="J29" s="49"/>
      <c r="K29" s="49"/>
      <c r="L29" s="69"/>
    </row>
    <row r="30">
      <c r="B30" s="60" t="s">
        <v>803</v>
      </c>
      <c r="C30" s="50" t="s">
        <v>839</v>
      </c>
      <c r="D30" s="50" t="s">
        <v>840</v>
      </c>
      <c r="E30" s="50" t="s">
        <v>228</v>
      </c>
      <c r="F30" s="50" t="s">
        <v>229</v>
      </c>
      <c r="G30" s="50" t="s">
        <v>228</v>
      </c>
      <c r="H30" s="50" t="s">
        <v>229</v>
      </c>
      <c r="I30" s="50" t="s">
        <v>228</v>
      </c>
      <c r="J30" s="50" t="s">
        <v>229</v>
      </c>
      <c r="K30" s="50" t="s">
        <v>736</v>
      </c>
      <c r="L30" s="70" t="s">
        <v>737</v>
      </c>
    </row>
    <row r="31">
      <c r="B31" s="74" t="s">
        <v>810</v>
      </c>
      <c r="C31" s="73" t="s">
        <v>712</v>
      </c>
      <c r="D31" s="73" t="s">
        <v>713</v>
      </c>
      <c r="E31" s="73" t="s">
        <v>714</v>
      </c>
      <c r="F31" s="73" t="s">
        <v>715</v>
      </c>
      <c r="G31" s="73" t="s">
        <v>716</v>
      </c>
      <c r="H31" s="73" t="s">
        <v>717</v>
      </c>
      <c r="I31" s="73" t="s">
        <v>718</v>
      </c>
      <c r="J31" s="73" t="s">
        <v>719</v>
      </c>
      <c r="K31" s="73" t="s">
        <v>800</v>
      </c>
      <c r="L31" s="75" t="s">
        <v>801</v>
      </c>
    </row>
    <row r="32">
      <c r="B32" t="s">
        <v>403</v>
      </c>
    </row>
    <row r="33">
      <c r="B33" t="s">
        <v>404</v>
      </c>
    </row>
    <row r="34">
      <c r="B34" t="s">
        <v>405</v>
      </c>
    </row>
  </sheetData>
  <sheetProtection selectLockedCells="0" selectUnlockedCells="0" objects="1" sheet="1"/>
  <mergeCells count="7">
    <mergeCell ref="C2:L2"/>
    <mergeCell ref="C8:L8"/>
    <mergeCell ref="C7:D7"/>
    <mergeCell ref="E7:F7"/>
    <mergeCell ref="G7:H7"/>
    <mergeCell ref="I7:J7"/>
    <mergeCell ref="K7:L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72"/>
    </row>
    <row r="3" ht="6.95" customHeight="1">
      <c r="B3" s="33"/>
      <c r="F3" s="35"/>
    </row>
    <row r="4" ht="13.5" customHeight="1">
      <c r="B4" s="55" t="s">
        <v>875</v>
      </c>
      <c r="F4" s="35"/>
    </row>
    <row r="5" ht="12" customHeight="1">
      <c r="B5" s="58" t="s">
        <v>33</v>
      </c>
      <c r="F5" s="35"/>
    </row>
    <row r="6" ht="6.95" customHeight="1">
      <c r="B6" s="56"/>
      <c r="C6" s="42"/>
      <c r="D6" s="43"/>
      <c r="E6" s="43"/>
      <c r="F6" s="79"/>
      <c r="G6" s="43"/>
      <c r="H6" s="43"/>
      <c r="I6" s="43"/>
      <c r="J6" s="43"/>
      <c r="K6" s="43"/>
      <c r="L6" s="43"/>
      <c r="M6" s="43"/>
    </row>
    <row r="7" ht="12" customHeight="1">
      <c r="B7" s="59"/>
      <c r="C7" s="46" t="s">
        <v>57</v>
      </c>
      <c r="D7" s="46" t="s">
        <v>57</v>
      </c>
      <c r="E7" s="46" t="s">
        <v>58</v>
      </c>
      <c r="F7" s="66" t="s">
        <v>58</v>
      </c>
    </row>
    <row r="8">
      <c r="B8" s="54"/>
      <c r="C8" s="44" t="s">
        <v>526</v>
      </c>
      <c r="D8" s="45"/>
      <c r="E8" s="45"/>
      <c r="F8" s="80"/>
      <c r="G8" s="45"/>
      <c r="H8" s="45"/>
      <c r="I8" s="45"/>
      <c r="J8" s="45"/>
      <c r="K8" s="45"/>
      <c r="L8" s="45"/>
      <c r="M8" s="45"/>
    </row>
    <row r="9">
      <c r="B9" s="62" t="s">
        <v>613</v>
      </c>
      <c r="C9" s="48"/>
      <c r="D9" s="48"/>
      <c r="E9" s="48"/>
      <c r="F9" s="68"/>
    </row>
    <row r="10">
      <c r="B10" s="76" t="s">
        <v>61</v>
      </c>
      <c r="C10" s="50" t="s">
        <v>876</v>
      </c>
      <c r="D10" s="50" t="s">
        <v>877</v>
      </c>
      <c r="E10" s="50" t="s">
        <v>797</v>
      </c>
      <c r="F10" s="70" t="s">
        <v>878</v>
      </c>
    </row>
    <row r="11">
      <c r="B11" s="77" t="s">
        <v>117</v>
      </c>
      <c r="C11" s="47" t="s">
        <v>228</v>
      </c>
      <c r="D11" s="47" t="s">
        <v>229</v>
      </c>
      <c r="E11" s="47" t="s">
        <v>228</v>
      </c>
      <c r="F11" s="67" t="s">
        <v>229</v>
      </c>
    </row>
    <row r="12">
      <c r="B12" s="76" t="s">
        <v>170</v>
      </c>
      <c r="C12" s="50" t="s">
        <v>879</v>
      </c>
      <c r="D12" s="50" t="s">
        <v>880</v>
      </c>
      <c r="E12" s="50" t="s">
        <v>881</v>
      </c>
      <c r="F12" s="70" t="s">
        <v>882</v>
      </c>
    </row>
    <row r="13">
      <c r="B13" s="62" t="s">
        <v>218</v>
      </c>
      <c r="C13" s="48"/>
      <c r="D13" s="48"/>
      <c r="E13" s="48"/>
      <c r="F13" s="68"/>
    </row>
    <row r="14">
      <c r="B14" s="76" t="s">
        <v>670</v>
      </c>
      <c r="C14" s="50" t="s">
        <v>228</v>
      </c>
      <c r="D14" s="50" t="s">
        <v>229</v>
      </c>
      <c r="E14" s="50" t="s">
        <v>883</v>
      </c>
      <c r="F14" s="70" t="s">
        <v>884</v>
      </c>
    </row>
    <row r="15">
      <c r="B15" s="77" t="s">
        <v>266</v>
      </c>
      <c r="C15" s="47" t="s">
        <v>885</v>
      </c>
      <c r="D15" s="47" t="s">
        <v>886</v>
      </c>
      <c r="E15" s="47" t="s">
        <v>887</v>
      </c>
      <c r="F15" s="67" t="s">
        <v>888</v>
      </c>
    </row>
    <row r="16">
      <c r="B16" s="76" t="s">
        <v>311</v>
      </c>
      <c r="C16" s="50" t="s">
        <v>889</v>
      </c>
      <c r="D16" s="50" t="s">
        <v>890</v>
      </c>
      <c r="E16" s="50" t="s">
        <v>891</v>
      </c>
      <c r="F16" s="70" t="s">
        <v>892</v>
      </c>
    </row>
    <row r="17">
      <c r="B17" s="78" t="s">
        <v>359</v>
      </c>
      <c r="C17" s="73" t="s">
        <v>893</v>
      </c>
      <c r="D17" s="73" t="s">
        <v>894</v>
      </c>
      <c r="E17" s="73" t="s">
        <v>749</v>
      </c>
      <c r="F17" s="75" t="s">
        <v>895</v>
      </c>
    </row>
    <row r="18">
      <c r="B18" t="s">
        <v>403</v>
      </c>
    </row>
    <row r="19">
      <c r="B19" t="s">
        <v>404</v>
      </c>
    </row>
    <row r="20">
      <c r="B20" t="s">
        <v>405</v>
      </c>
    </row>
  </sheetData>
  <sheetProtection selectLockedCells="0" selectUnlockedCells="0" objects="1" sheet="1"/>
  <mergeCells count="4">
    <mergeCell ref="C2:F2"/>
    <mergeCell ref="C8:F8"/>
    <mergeCell ref="C7:D7"/>
    <mergeCell ref="E7:F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896</v>
      </c>
      <c r="H4" s="35"/>
    </row>
    <row r="5" ht="12" customHeight="1">
      <c r="B5" s="58" t="s">
        <v>33</v>
      </c>
      <c r="H5" s="35"/>
    </row>
    <row r="6" ht="6.95" customHeight="1">
      <c r="B6" s="56"/>
      <c r="C6" s="42"/>
      <c r="D6" s="43"/>
      <c r="E6" s="43"/>
      <c r="F6" s="43"/>
      <c r="G6" s="43"/>
      <c r="H6" s="79"/>
      <c r="I6" s="43"/>
      <c r="J6" s="43"/>
      <c r="K6" s="43"/>
      <c r="L6" s="43"/>
      <c r="M6" s="43"/>
    </row>
    <row r="7" ht="12" customHeight="1">
      <c r="B7" s="59"/>
      <c r="C7" s="46" t="s">
        <v>57</v>
      </c>
      <c r="D7" s="46" t="s">
        <v>57</v>
      </c>
      <c r="E7" s="46" t="s">
        <v>58</v>
      </c>
      <c r="F7" s="46" t="s">
        <v>58</v>
      </c>
      <c r="G7" s="46" t="s">
        <v>59</v>
      </c>
      <c r="H7" s="66" t="s">
        <v>59</v>
      </c>
    </row>
    <row r="8">
      <c r="B8" s="54"/>
      <c r="C8" s="44" t="s">
        <v>526</v>
      </c>
      <c r="D8" s="45"/>
      <c r="E8" s="45"/>
      <c r="F8" s="45"/>
      <c r="G8" s="45"/>
      <c r="H8" s="80"/>
      <c r="I8" s="45"/>
      <c r="J8" s="45"/>
      <c r="K8" s="45"/>
      <c r="L8" s="45"/>
      <c r="M8" s="45"/>
    </row>
    <row r="9">
      <c r="B9" s="62" t="s">
        <v>60</v>
      </c>
      <c r="C9" s="48"/>
      <c r="D9" s="48"/>
      <c r="E9" s="48"/>
      <c r="F9" s="48"/>
      <c r="G9" s="48"/>
      <c r="H9" s="68"/>
    </row>
    <row r="10">
      <c r="B10" s="76" t="s">
        <v>61</v>
      </c>
      <c r="C10" s="50" t="s">
        <v>876</v>
      </c>
      <c r="D10" s="50" t="s">
        <v>897</v>
      </c>
      <c r="E10" s="50" t="s">
        <v>797</v>
      </c>
      <c r="F10" s="50" t="s">
        <v>898</v>
      </c>
      <c r="G10" s="50" t="s">
        <v>564</v>
      </c>
      <c r="H10" s="70" t="s">
        <v>899</v>
      </c>
    </row>
    <row r="11">
      <c r="B11" s="77" t="s">
        <v>117</v>
      </c>
      <c r="C11" s="47" t="s">
        <v>228</v>
      </c>
      <c r="D11" s="47" t="s">
        <v>229</v>
      </c>
      <c r="E11" s="47" t="s">
        <v>228</v>
      </c>
      <c r="F11" s="47" t="s">
        <v>229</v>
      </c>
      <c r="G11" s="47" t="s">
        <v>900</v>
      </c>
      <c r="H11" s="67" t="s">
        <v>901</v>
      </c>
    </row>
    <row r="12">
      <c r="B12" s="76" t="s">
        <v>170</v>
      </c>
      <c r="C12" s="50" t="s">
        <v>879</v>
      </c>
      <c r="D12" s="50" t="s">
        <v>902</v>
      </c>
      <c r="E12" s="50" t="s">
        <v>585</v>
      </c>
      <c r="F12" s="50" t="s">
        <v>903</v>
      </c>
      <c r="G12" s="50" t="s">
        <v>904</v>
      </c>
      <c r="H12" s="70" t="s">
        <v>905</v>
      </c>
    </row>
    <row r="13">
      <c r="B13" s="62" t="s">
        <v>218</v>
      </c>
      <c r="C13" s="48"/>
      <c r="D13" s="48"/>
      <c r="E13" s="48"/>
      <c r="F13" s="48"/>
      <c r="G13" s="48"/>
      <c r="H13" s="68"/>
    </row>
    <row r="14">
      <c r="B14" s="76" t="s">
        <v>219</v>
      </c>
      <c r="C14" s="50" t="s">
        <v>228</v>
      </c>
      <c r="D14" s="50" t="s">
        <v>229</v>
      </c>
      <c r="E14" s="50" t="s">
        <v>906</v>
      </c>
      <c r="F14" s="50" t="s">
        <v>907</v>
      </c>
      <c r="G14" s="50" t="s">
        <v>530</v>
      </c>
      <c r="H14" s="70" t="s">
        <v>908</v>
      </c>
    </row>
    <row r="15">
      <c r="B15" s="77" t="s">
        <v>266</v>
      </c>
      <c r="C15" s="47" t="s">
        <v>885</v>
      </c>
      <c r="D15" s="47" t="s">
        <v>909</v>
      </c>
      <c r="E15" s="47" t="s">
        <v>887</v>
      </c>
      <c r="F15" s="47" t="s">
        <v>888</v>
      </c>
      <c r="G15" s="47" t="s">
        <v>881</v>
      </c>
      <c r="H15" s="67" t="s">
        <v>910</v>
      </c>
    </row>
    <row r="16">
      <c r="B16" s="76" t="s">
        <v>311</v>
      </c>
      <c r="C16" s="50" t="s">
        <v>889</v>
      </c>
      <c r="D16" s="50" t="s">
        <v>911</v>
      </c>
      <c r="E16" s="50" t="s">
        <v>891</v>
      </c>
      <c r="F16" s="50" t="s">
        <v>912</v>
      </c>
      <c r="G16" s="50" t="s">
        <v>913</v>
      </c>
      <c r="H16" s="70" t="s">
        <v>914</v>
      </c>
    </row>
    <row r="17">
      <c r="B17" s="78" t="s">
        <v>359</v>
      </c>
      <c r="C17" s="73" t="s">
        <v>893</v>
      </c>
      <c r="D17" s="73" t="s">
        <v>894</v>
      </c>
      <c r="E17" s="73" t="s">
        <v>749</v>
      </c>
      <c r="F17" s="73" t="s">
        <v>895</v>
      </c>
      <c r="G17" s="73" t="s">
        <v>228</v>
      </c>
      <c r="H17" s="75" t="s">
        <v>229</v>
      </c>
    </row>
    <row r="18">
      <c r="B18" t="s">
        <v>403</v>
      </c>
    </row>
    <row r="19">
      <c r="B19" t="s">
        <v>404</v>
      </c>
    </row>
    <row r="20">
      <c r="B20"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915</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98</v>
      </c>
      <c r="C11" s="50" t="s">
        <v>926</v>
      </c>
      <c r="D11" s="50" t="s">
        <v>927</v>
      </c>
      <c r="E11" s="50" t="s">
        <v>113</v>
      </c>
      <c r="F11" s="50" t="s">
        <v>928</v>
      </c>
      <c r="G11" s="50" t="s">
        <v>929</v>
      </c>
      <c r="H11" s="50" t="s">
        <v>930</v>
      </c>
      <c r="I11" s="50" t="s">
        <v>931</v>
      </c>
      <c r="J11" s="50" t="s">
        <v>932</v>
      </c>
      <c r="K11" s="50" t="s">
        <v>933</v>
      </c>
      <c r="L11" s="50" t="s">
        <v>934</v>
      </c>
      <c r="M11" s="50" t="s">
        <v>935</v>
      </c>
      <c r="N11" s="50" t="s">
        <v>936</v>
      </c>
      <c r="O11" s="50" t="s">
        <v>937</v>
      </c>
      <c r="P11" s="50" t="s">
        <v>938</v>
      </c>
      <c r="Q11" s="50" t="s">
        <v>439</v>
      </c>
      <c r="R11" s="50" t="s">
        <v>939</v>
      </c>
      <c r="S11" s="50" t="s">
        <v>459</v>
      </c>
      <c r="T11" s="70" t="s">
        <v>940</v>
      </c>
    </row>
    <row r="12">
      <c r="B12" s="61" t="s">
        <v>941</v>
      </c>
      <c r="C12" s="47" t="s">
        <v>942</v>
      </c>
      <c r="D12" s="47" t="s">
        <v>943</v>
      </c>
      <c r="E12" s="47" t="s">
        <v>944</v>
      </c>
      <c r="F12" s="47" t="s">
        <v>945</v>
      </c>
      <c r="G12" s="47" t="s">
        <v>374</v>
      </c>
      <c r="H12" s="47" t="s">
        <v>946</v>
      </c>
      <c r="I12" s="47" t="s">
        <v>293</v>
      </c>
      <c r="J12" s="47" t="s">
        <v>947</v>
      </c>
      <c r="K12" s="47" t="s">
        <v>948</v>
      </c>
      <c r="L12" s="47" t="s">
        <v>949</v>
      </c>
      <c r="M12" s="47" t="s">
        <v>950</v>
      </c>
      <c r="N12" s="47" t="s">
        <v>951</v>
      </c>
      <c r="O12" s="47" t="s">
        <v>952</v>
      </c>
      <c r="P12" s="47" t="s">
        <v>953</v>
      </c>
      <c r="Q12" s="47" t="s">
        <v>130</v>
      </c>
      <c r="R12" s="47" t="s">
        <v>954</v>
      </c>
      <c r="S12" s="47" t="s">
        <v>185</v>
      </c>
      <c r="T12" s="67" t="s">
        <v>955</v>
      </c>
    </row>
    <row r="13">
      <c r="B13" s="63" t="s">
        <v>117</v>
      </c>
      <c r="C13" s="49"/>
      <c r="D13" s="49"/>
      <c r="E13" s="49"/>
      <c r="F13" s="49"/>
      <c r="G13" s="49"/>
      <c r="H13" s="49"/>
      <c r="I13" s="49"/>
      <c r="J13" s="49"/>
      <c r="K13" s="49"/>
      <c r="L13" s="49"/>
      <c r="M13" s="49"/>
      <c r="N13" s="49"/>
      <c r="O13" s="49"/>
      <c r="P13" s="49"/>
      <c r="Q13" s="49"/>
      <c r="R13" s="49"/>
      <c r="S13" s="49"/>
      <c r="T13" s="69"/>
    </row>
    <row r="14">
      <c r="B14" s="60" t="s">
        <v>98</v>
      </c>
      <c r="C14" s="50" t="s">
        <v>956</v>
      </c>
      <c r="D14" s="50" t="s">
        <v>957</v>
      </c>
      <c r="E14" s="50" t="s">
        <v>958</v>
      </c>
      <c r="F14" s="50" t="s">
        <v>959</v>
      </c>
      <c r="G14" s="50" t="s">
        <v>960</v>
      </c>
      <c r="H14" s="50" t="s">
        <v>961</v>
      </c>
      <c r="I14" s="50" t="s">
        <v>962</v>
      </c>
      <c r="J14" s="50" t="s">
        <v>963</v>
      </c>
      <c r="K14" s="50" t="s">
        <v>964</v>
      </c>
      <c r="L14" s="50" t="s">
        <v>965</v>
      </c>
      <c r="M14" s="50" t="s">
        <v>966</v>
      </c>
      <c r="N14" s="50" t="s">
        <v>967</v>
      </c>
      <c r="O14" s="50" t="s">
        <v>968</v>
      </c>
      <c r="P14" s="50" t="s">
        <v>969</v>
      </c>
      <c r="Q14" s="50" t="s">
        <v>760</v>
      </c>
      <c r="R14" s="50" t="s">
        <v>970</v>
      </c>
      <c r="S14" s="50" t="s">
        <v>447</v>
      </c>
      <c r="T14" s="70" t="s">
        <v>971</v>
      </c>
    </row>
    <row r="15">
      <c r="B15" s="61" t="s">
        <v>941</v>
      </c>
      <c r="C15" s="47" t="s">
        <v>972</v>
      </c>
      <c r="D15" s="47" t="s">
        <v>973</v>
      </c>
      <c r="E15" s="47" t="s">
        <v>974</v>
      </c>
      <c r="F15" s="47" t="s">
        <v>975</v>
      </c>
      <c r="G15" s="47" t="s">
        <v>976</v>
      </c>
      <c r="H15" s="47" t="s">
        <v>977</v>
      </c>
      <c r="I15" s="47" t="s">
        <v>978</v>
      </c>
      <c r="J15" s="47" t="s">
        <v>979</v>
      </c>
      <c r="K15" s="47" t="s">
        <v>980</v>
      </c>
      <c r="L15" s="47" t="s">
        <v>981</v>
      </c>
      <c r="M15" s="47" t="s">
        <v>982</v>
      </c>
      <c r="N15" s="47" t="s">
        <v>983</v>
      </c>
      <c r="O15" s="47" t="s">
        <v>984</v>
      </c>
      <c r="P15" s="47" t="s">
        <v>985</v>
      </c>
      <c r="Q15" s="47" t="s">
        <v>527</v>
      </c>
      <c r="R15" s="47" t="s">
        <v>986</v>
      </c>
      <c r="S15" s="47" t="s">
        <v>987</v>
      </c>
      <c r="T15" s="67" t="s">
        <v>988</v>
      </c>
    </row>
    <row r="16">
      <c r="B16" s="63" t="s">
        <v>170</v>
      </c>
      <c r="C16" s="49"/>
      <c r="D16" s="49"/>
      <c r="E16" s="49"/>
      <c r="F16" s="49"/>
      <c r="G16" s="49"/>
      <c r="H16" s="49"/>
      <c r="I16" s="49"/>
      <c r="J16" s="49"/>
      <c r="K16" s="49"/>
      <c r="L16" s="49"/>
      <c r="M16" s="49"/>
      <c r="N16" s="49"/>
      <c r="O16" s="49"/>
      <c r="P16" s="49"/>
      <c r="Q16" s="49"/>
      <c r="R16" s="49"/>
      <c r="S16" s="49"/>
      <c r="T16" s="69"/>
    </row>
    <row r="17">
      <c r="B17" s="60" t="s">
        <v>98</v>
      </c>
      <c r="C17" s="50" t="s">
        <v>989</v>
      </c>
      <c r="D17" s="50" t="s">
        <v>990</v>
      </c>
      <c r="E17" s="50" t="s">
        <v>991</v>
      </c>
      <c r="F17" s="50" t="s">
        <v>992</v>
      </c>
      <c r="G17" s="50" t="s">
        <v>168</v>
      </c>
      <c r="H17" s="50" t="s">
        <v>993</v>
      </c>
      <c r="I17" s="50" t="s">
        <v>994</v>
      </c>
      <c r="J17" s="50" t="s">
        <v>995</v>
      </c>
      <c r="K17" s="50" t="s">
        <v>996</v>
      </c>
      <c r="L17" s="50" t="s">
        <v>997</v>
      </c>
      <c r="M17" s="50" t="s">
        <v>998</v>
      </c>
      <c r="N17" s="50" t="s">
        <v>999</v>
      </c>
      <c r="O17" s="50" t="s">
        <v>1000</v>
      </c>
      <c r="P17" s="50" t="s">
        <v>1001</v>
      </c>
      <c r="Q17" s="50" t="s">
        <v>1002</v>
      </c>
      <c r="R17" s="50" t="s">
        <v>1003</v>
      </c>
      <c r="S17" s="50" t="s">
        <v>424</v>
      </c>
      <c r="T17" s="70" t="s">
        <v>1004</v>
      </c>
    </row>
    <row r="18">
      <c r="B18" s="61" t="s">
        <v>941</v>
      </c>
      <c r="C18" s="47" t="s">
        <v>1005</v>
      </c>
      <c r="D18" s="47" t="s">
        <v>1006</v>
      </c>
      <c r="E18" s="47" t="s">
        <v>1007</v>
      </c>
      <c r="F18" s="47" t="s">
        <v>1008</v>
      </c>
      <c r="G18" s="47" t="s">
        <v>391</v>
      </c>
      <c r="H18" s="47" t="s">
        <v>1009</v>
      </c>
      <c r="I18" s="47" t="s">
        <v>1010</v>
      </c>
      <c r="J18" s="47" t="s">
        <v>1011</v>
      </c>
      <c r="K18" s="47" t="s">
        <v>1012</v>
      </c>
      <c r="L18" s="47" t="s">
        <v>1013</v>
      </c>
      <c r="M18" s="47" t="s">
        <v>1014</v>
      </c>
      <c r="N18" s="47" t="s">
        <v>1015</v>
      </c>
      <c r="O18" s="47" t="s">
        <v>1016</v>
      </c>
      <c r="P18" s="47" t="s">
        <v>1017</v>
      </c>
      <c r="Q18" s="47" t="s">
        <v>602</v>
      </c>
      <c r="R18" s="47" t="s">
        <v>1018</v>
      </c>
      <c r="S18" s="47" t="s">
        <v>79</v>
      </c>
      <c r="T18" s="67" t="s">
        <v>1019</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98</v>
      </c>
      <c r="C21" s="50" t="s">
        <v>206</v>
      </c>
      <c r="D21" s="50" t="s">
        <v>1021</v>
      </c>
      <c r="E21" s="50" t="s">
        <v>1022</v>
      </c>
      <c r="F21" s="50" t="s">
        <v>1023</v>
      </c>
      <c r="G21" s="50" t="s">
        <v>1024</v>
      </c>
      <c r="H21" s="50" t="s">
        <v>1025</v>
      </c>
      <c r="I21" s="50" t="s">
        <v>1026</v>
      </c>
      <c r="J21" s="50" t="s">
        <v>1027</v>
      </c>
      <c r="K21" s="50" t="s">
        <v>1028</v>
      </c>
      <c r="L21" s="50" t="s">
        <v>1029</v>
      </c>
      <c r="M21" s="50" t="s">
        <v>497</v>
      </c>
      <c r="N21" s="50" t="s">
        <v>1030</v>
      </c>
      <c r="O21" s="50" t="s">
        <v>1031</v>
      </c>
      <c r="P21" s="50" t="s">
        <v>1032</v>
      </c>
      <c r="Q21" s="50" t="s">
        <v>1033</v>
      </c>
      <c r="R21" s="50" t="s">
        <v>1034</v>
      </c>
      <c r="S21" s="50" t="s">
        <v>484</v>
      </c>
      <c r="T21" s="70" t="s">
        <v>1035</v>
      </c>
    </row>
    <row r="22">
      <c r="B22" s="61" t="s">
        <v>941</v>
      </c>
      <c r="C22" s="47" t="s">
        <v>355</v>
      </c>
      <c r="D22" s="47" t="s">
        <v>1036</v>
      </c>
      <c r="E22" s="47" t="s">
        <v>1037</v>
      </c>
      <c r="F22" s="47" t="s">
        <v>1038</v>
      </c>
      <c r="G22" s="47" t="s">
        <v>1039</v>
      </c>
      <c r="H22" s="47" t="s">
        <v>1040</v>
      </c>
      <c r="I22" s="47" t="s">
        <v>1041</v>
      </c>
      <c r="J22" s="47" t="s">
        <v>1042</v>
      </c>
      <c r="K22" s="47" t="s">
        <v>1043</v>
      </c>
      <c r="L22" s="47" t="s">
        <v>1044</v>
      </c>
      <c r="M22" s="47" t="s">
        <v>317</v>
      </c>
      <c r="N22" s="47" t="s">
        <v>1045</v>
      </c>
      <c r="O22" s="47" t="s">
        <v>1046</v>
      </c>
      <c r="P22" s="47" t="s">
        <v>1047</v>
      </c>
      <c r="Q22" s="47" t="s">
        <v>708</v>
      </c>
      <c r="R22" s="47" t="s">
        <v>1048</v>
      </c>
      <c r="S22" s="47" t="s">
        <v>1049</v>
      </c>
      <c r="T22" s="67" t="s">
        <v>1050</v>
      </c>
    </row>
    <row r="23">
      <c r="B23" s="63" t="s">
        <v>1051</v>
      </c>
      <c r="C23" s="49"/>
      <c r="D23" s="49"/>
      <c r="E23" s="49"/>
      <c r="F23" s="49"/>
      <c r="G23" s="49"/>
      <c r="H23" s="49"/>
      <c r="I23" s="49"/>
      <c r="J23" s="49"/>
      <c r="K23" s="49"/>
      <c r="L23" s="49"/>
      <c r="M23" s="49"/>
      <c r="N23" s="49"/>
      <c r="O23" s="49"/>
      <c r="P23" s="49"/>
      <c r="Q23" s="49"/>
      <c r="R23" s="49"/>
      <c r="S23" s="49"/>
      <c r="T23" s="69"/>
    </row>
    <row r="24">
      <c r="B24" s="60" t="s">
        <v>98</v>
      </c>
      <c r="C24" s="50" t="s">
        <v>1052</v>
      </c>
      <c r="D24" s="50" t="s">
        <v>1053</v>
      </c>
      <c r="E24" s="50" t="s">
        <v>1054</v>
      </c>
      <c r="F24" s="50" t="s">
        <v>1055</v>
      </c>
      <c r="G24" s="50" t="s">
        <v>1056</v>
      </c>
      <c r="H24" s="50" t="s">
        <v>1057</v>
      </c>
      <c r="I24" s="50" t="s">
        <v>972</v>
      </c>
      <c r="J24" s="50" t="s">
        <v>1058</v>
      </c>
      <c r="K24" s="50" t="s">
        <v>1059</v>
      </c>
      <c r="L24" s="50" t="s">
        <v>1060</v>
      </c>
      <c r="M24" s="50" t="s">
        <v>1061</v>
      </c>
      <c r="N24" s="50" t="s">
        <v>1062</v>
      </c>
      <c r="O24" s="50" t="s">
        <v>994</v>
      </c>
      <c r="P24" s="50" t="s">
        <v>1063</v>
      </c>
      <c r="Q24" s="50" t="s">
        <v>964</v>
      </c>
      <c r="R24" s="50" t="s">
        <v>1064</v>
      </c>
      <c r="S24" s="50" t="s">
        <v>1065</v>
      </c>
      <c r="T24" s="70" t="s">
        <v>1066</v>
      </c>
    </row>
    <row r="25">
      <c r="B25" s="74" t="s">
        <v>941</v>
      </c>
      <c r="C25" s="73" t="s">
        <v>1067</v>
      </c>
      <c r="D25" s="73" t="s">
        <v>1068</v>
      </c>
      <c r="E25" s="73" t="s">
        <v>1069</v>
      </c>
      <c r="F25" s="73" t="s">
        <v>1070</v>
      </c>
      <c r="G25" s="73" t="s">
        <v>1071</v>
      </c>
      <c r="H25" s="73" t="s">
        <v>1072</v>
      </c>
      <c r="I25" s="73" t="s">
        <v>956</v>
      </c>
      <c r="J25" s="73" t="s">
        <v>1073</v>
      </c>
      <c r="K25" s="73" t="s">
        <v>92</v>
      </c>
      <c r="L25" s="73" t="s">
        <v>1074</v>
      </c>
      <c r="M25" s="73" t="s">
        <v>1075</v>
      </c>
      <c r="N25" s="73" t="s">
        <v>1076</v>
      </c>
      <c r="O25" s="73" t="s">
        <v>1010</v>
      </c>
      <c r="P25" s="73" t="s">
        <v>1077</v>
      </c>
      <c r="Q25" s="73" t="s">
        <v>980</v>
      </c>
      <c r="R25" s="73" t="s">
        <v>1078</v>
      </c>
      <c r="S25" s="73" t="s">
        <v>1079</v>
      </c>
      <c r="T25" s="75" t="s">
        <v>1080</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1081</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1082</v>
      </c>
      <c r="C11" s="50" t="s">
        <v>461</v>
      </c>
      <c r="D11" s="50" t="s">
        <v>1083</v>
      </c>
      <c r="E11" s="50" t="s">
        <v>408</v>
      </c>
      <c r="F11" s="50" t="s">
        <v>1084</v>
      </c>
      <c r="G11" s="50" t="s">
        <v>487</v>
      </c>
      <c r="H11" s="50" t="s">
        <v>1085</v>
      </c>
      <c r="I11" s="50" t="s">
        <v>637</v>
      </c>
      <c r="J11" s="50" t="s">
        <v>1086</v>
      </c>
      <c r="K11" s="50" t="s">
        <v>682</v>
      </c>
      <c r="L11" s="50" t="s">
        <v>1087</v>
      </c>
      <c r="M11" s="50" t="s">
        <v>1088</v>
      </c>
      <c r="N11" s="50" t="s">
        <v>1089</v>
      </c>
      <c r="O11" s="50" t="s">
        <v>1090</v>
      </c>
      <c r="P11" s="50" t="s">
        <v>1091</v>
      </c>
      <c r="Q11" s="50" t="s">
        <v>714</v>
      </c>
      <c r="R11" s="50" t="s">
        <v>1092</v>
      </c>
      <c r="S11" s="50" t="s">
        <v>1093</v>
      </c>
      <c r="T11" s="70" t="s">
        <v>1094</v>
      </c>
    </row>
    <row r="12">
      <c r="B12" s="61" t="s">
        <v>1095</v>
      </c>
      <c r="C12" s="47" t="s">
        <v>220</v>
      </c>
      <c r="D12" s="47" t="s">
        <v>1096</v>
      </c>
      <c r="E12" s="47" t="s">
        <v>63</v>
      </c>
      <c r="F12" s="47" t="s">
        <v>1097</v>
      </c>
      <c r="G12" s="47" t="s">
        <v>277</v>
      </c>
      <c r="H12" s="47" t="s">
        <v>1098</v>
      </c>
      <c r="I12" s="47" t="s">
        <v>537</v>
      </c>
      <c r="J12" s="47" t="s">
        <v>1099</v>
      </c>
      <c r="K12" s="47" t="s">
        <v>881</v>
      </c>
      <c r="L12" s="47" t="s">
        <v>1100</v>
      </c>
      <c r="M12" s="47" t="s">
        <v>644</v>
      </c>
      <c r="N12" s="47" t="s">
        <v>1101</v>
      </c>
      <c r="O12" s="47" t="s">
        <v>749</v>
      </c>
      <c r="P12" s="47" t="s">
        <v>1102</v>
      </c>
      <c r="Q12" s="47" t="s">
        <v>696</v>
      </c>
      <c r="R12" s="47" t="s">
        <v>1103</v>
      </c>
      <c r="S12" s="47" t="s">
        <v>228</v>
      </c>
      <c r="T12" s="67" t="s">
        <v>229</v>
      </c>
    </row>
    <row r="13">
      <c r="B13" s="63" t="s">
        <v>117</v>
      </c>
      <c r="C13" s="49"/>
      <c r="D13" s="49"/>
      <c r="E13" s="49"/>
      <c r="F13" s="49"/>
      <c r="G13" s="49"/>
      <c r="H13" s="49"/>
      <c r="I13" s="49"/>
      <c r="J13" s="49"/>
      <c r="K13" s="49"/>
      <c r="L13" s="49"/>
      <c r="M13" s="49"/>
      <c r="N13" s="49"/>
      <c r="O13" s="49"/>
      <c r="P13" s="49"/>
      <c r="Q13" s="49"/>
      <c r="R13" s="49"/>
      <c r="S13" s="49"/>
      <c r="T13" s="69"/>
    </row>
    <row r="14">
      <c r="B14" s="60" t="s">
        <v>1082</v>
      </c>
      <c r="C14" s="50" t="s">
        <v>1104</v>
      </c>
      <c r="D14" s="50" t="s">
        <v>1105</v>
      </c>
      <c r="E14" s="50" t="s">
        <v>1106</v>
      </c>
      <c r="F14" s="50" t="s">
        <v>1107</v>
      </c>
      <c r="G14" s="50" t="s">
        <v>1108</v>
      </c>
      <c r="H14" s="50" t="s">
        <v>1109</v>
      </c>
      <c r="I14" s="50" t="s">
        <v>1110</v>
      </c>
      <c r="J14" s="50" t="s">
        <v>1111</v>
      </c>
      <c r="K14" s="50" t="s">
        <v>723</v>
      </c>
      <c r="L14" s="50" t="s">
        <v>1112</v>
      </c>
      <c r="M14" s="50" t="s">
        <v>509</v>
      </c>
      <c r="N14" s="50" t="s">
        <v>1113</v>
      </c>
      <c r="O14" s="50" t="s">
        <v>1114</v>
      </c>
      <c r="P14" s="50" t="s">
        <v>1115</v>
      </c>
      <c r="Q14" s="50" t="s">
        <v>1116</v>
      </c>
      <c r="R14" s="50" t="s">
        <v>1117</v>
      </c>
      <c r="S14" s="50" t="s">
        <v>1118</v>
      </c>
      <c r="T14" s="70" t="s">
        <v>1119</v>
      </c>
    </row>
    <row r="15">
      <c r="B15" s="61" t="s">
        <v>1095</v>
      </c>
      <c r="C15" s="47" t="s">
        <v>1120</v>
      </c>
      <c r="D15" s="47" t="s">
        <v>1121</v>
      </c>
      <c r="E15" s="47" t="s">
        <v>1122</v>
      </c>
      <c r="F15" s="47" t="s">
        <v>1123</v>
      </c>
      <c r="G15" s="47" t="s">
        <v>1124</v>
      </c>
      <c r="H15" s="47" t="s">
        <v>1125</v>
      </c>
      <c r="I15" s="47" t="s">
        <v>598</v>
      </c>
      <c r="J15" s="47" t="s">
        <v>1126</v>
      </c>
      <c r="K15" s="47" t="s">
        <v>587</v>
      </c>
      <c r="L15" s="47" t="s">
        <v>1127</v>
      </c>
      <c r="M15" s="47" t="s">
        <v>362</v>
      </c>
      <c r="N15" s="47" t="s">
        <v>1128</v>
      </c>
      <c r="O15" s="47" t="s">
        <v>1129</v>
      </c>
      <c r="P15" s="47" t="s">
        <v>1130</v>
      </c>
      <c r="Q15" s="47" t="s">
        <v>571</v>
      </c>
      <c r="R15" s="47" t="s">
        <v>1131</v>
      </c>
      <c r="S15" s="47" t="s">
        <v>228</v>
      </c>
      <c r="T15" s="67" t="s">
        <v>229</v>
      </c>
    </row>
    <row r="16">
      <c r="B16" s="63" t="s">
        <v>170</v>
      </c>
      <c r="C16" s="49"/>
      <c r="D16" s="49"/>
      <c r="E16" s="49"/>
      <c r="F16" s="49"/>
      <c r="G16" s="49"/>
      <c r="H16" s="49"/>
      <c r="I16" s="49"/>
      <c r="J16" s="49"/>
      <c r="K16" s="49"/>
      <c r="L16" s="49"/>
      <c r="M16" s="49"/>
      <c r="N16" s="49"/>
      <c r="O16" s="49"/>
      <c r="P16" s="49"/>
      <c r="Q16" s="49"/>
      <c r="R16" s="49"/>
      <c r="S16" s="49"/>
      <c r="T16" s="69"/>
    </row>
    <row r="17">
      <c r="B17" s="60" t="s">
        <v>1082</v>
      </c>
      <c r="C17" s="50" t="s">
        <v>1132</v>
      </c>
      <c r="D17" s="50" t="s">
        <v>1133</v>
      </c>
      <c r="E17" s="50" t="s">
        <v>1132</v>
      </c>
      <c r="F17" s="50" t="s">
        <v>1134</v>
      </c>
      <c r="G17" s="50" t="s">
        <v>492</v>
      </c>
      <c r="H17" s="50" t="s">
        <v>1135</v>
      </c>
      <c r="I17" s="50" t="s">
        <v>1136</v>
      </c>
      <c r="J17" s="50" t="s">
        <v>1137</v>
      </c>
      <c r="K17" s="50" t="s">
        <v>1138</v>
      </c>
      <c r="L17" s="50" t="s">
        <v>1139</v>
      </c>
      <c r="M17" s="50" t="s">
        <v>1140</v>
      </c>
      <c r="N17" s="50" t="s">
        <v>1141</v>
      </c>
      <c r="O17" s="50" t="s">
        <v>435</v>
      </c>
      <c r="P17" s="50" t="s">
        <v>1142</v>
      </c>
      <c r="Q17" s="50" t="s">
        <v>1143</v>
      </c>
      <c r="R17" s="50" t="s">
        <v>1144</v>
      </c>
      <c r="S17" s="50" t="s">
        <v>1145</v>
      </c>
      <c r="T17" s="70" t="s">
        <v>1146</v>
      </c>
    </row>
    <row r="18">
      <c r="B18" s="61" t="s">
        <v>1095</v>
      </c>
      <c r="C18" s="47" t="s">
        <v>1147</v>
      </c>
      <c r="D18" s="47" t="s">
        <v>1148</v>
      </c>
      <c r="E18" s="47" t="s">
        <v>1147</v>
      </c>
      <c r="F18" s="47" t="s">
        <v>1149</v>
      </c>
      <c r="G18" s="47" t="s">
        <v>312</v>
      </c>
      <c r="H18" s="47" t="s">
        <v>1150</v>
      </c>
      <c r="I18" s="47" t="s">
        <v>660</v>
      </c>
      <c r="J18" s="47" t="s">
        <v>767</v>
      </c>
      <c r="K18" s="47" t="s">
        <v>1151</v>
      </c>
      <c r="L18" s="47" t="s">
        <v>1152</v>
      </c>
      <c r="M18" s="47" t="s">
        <v>1153</v>
      </c>
      <c r="N18" s="47" t="s">
        <v>1154</v>
      </c>
      <c r="O18" s="47" t="s">
        <v>126</v>
      </c>
      <c r="P18" s="47" t="s">
        <v>1155</v>
      </c>
      <c r="Q18" s="47" t="s">
        <v>747</v>
      </c>
      <c r="R18" s="47" t="s">
        <v>1156</v>
      </c>
      <c r="S18" s="47" t="s">
        <v>1157</v>
      </c>
      <c r="T18" s="67" t="s">
        <v>1158</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1082</v>
      </c>
      <c r="C21" s="50" t="s">
        <v>461</v>
      </c>
      <c r="D21" s="50" t="s">
        <v>1159</v>
      </c>
      <c r="E21" s="50" t="s">
        <v>414</v>
      </c>
      <c r="F21" s="50" t="s">
        <v>1160</v>
      </c>
      <c r="G21" s="50" t="s">
        <v>1161</v>
      </c>
      <c r="H21" s="50" t="s">
        <v>1162</v>
      </c>
      <c r="I21" s="50" t="s">
        <v>1163</v>
      </c>
      <c r="J21" s="50" t="s">
        <v>1164</v>
      </c>
      <c r="K21" s="50" t="s">
        <v>1165</v>
      </c>
      <c r="L21" s="50" t="s">
        <v>1166</v>
      </c>
      <c r="M21" s="50" t="s">
        <v>1167</v>
      </c>
      <c r="N21" s="50" t="s">
        <v>1168</v>
      </c>
      <c r="O21" s="50" t="s">
        <v>1169</v>
      </c>
      <c r="P21" s="50" t="s">
        <v>1170</v>
      </c>
      <c r="Q21" s="50" t="s">
        <v>1171</v>
      </c>
      <c r="R21" s="50" t="s">
        <v>1172</v>
      </c>
      <c r="S21" s="50" t="s">
        <v>1173</v>
      </c>
      <c r="T21" s="70" t="s">
        <v>1174</v>
      </c>
    </row>
    <row r="22">
      <c r="B22" s="61" t="s">
        <v>1095</v>
      </c>
      <c r="C22" s="47" t="s">
        <v>220</v>
      </c>
      <c r="D22" s="47" t="s">
        <v>1175</v>
      </c>
      <c r="E22" s="47" t="s">
        <v>69</v>
      </c>
      <c r="F22" s="47" t="s">
        <v>1176</v>
      </c>
      <c r="G22" s="47" t="s">
        <v>1177</v>
      </c>
      <c r="H22" s="47" t="s">
        <v>1178</v>
      </c>
      <c r="I22" s="47" t="s">
        <v>642</v>
      </c>
      <c r="J22" s="47" t="s">
        <v>1179</v>
      </c>
      <c r="K22" s="47" t="s">
        <v>1180</v>
      </c>
      <c r="L22" s="47" t="s">
        <v>1181</v>
      </c>
      <c r="M22" s="47" t="s">
        <v>1182</v>
      </c>
      <c r="N22" s="47" t="s">
        <v>1183</v>
      </c>
      <c r="O22" s="47" t="s">
        <v>630</v>
      </c>
      <c r="P22" s="47" t="s">
        <v>1184</v>
      </c>
      <c r="Q22" s="47" t="s">
        <v>1185</v>
      </c>
      <c r="R22" s="47" t="s">
        <v>1186</v>
      </c>
      <c r="S22" s="47" t="s">
        <v>228</v>
      </c>
      <c r="T22" s="67" t="s">
        <v>229</v>
      </c>
    </row>
    <row r="23">
      <c r="B23" s="63" t="s">
        <v>1051</v>
      </c>
      <c r="C23" s="49"/>
      <c r="D23" s="49"/>
      <c r="E23" s="49"/>
      <c r="F23" s="49"/>
      <c r="G23" s="49"/>
      <c r="H23" s="49"/>
      <c r="I23" s="49"/>
      <c r="J23" s="49"/>
      <c r="K23" s="49"/>
      <c r="L23" s="49"/>
      <c r="M23" s="49"/>
      <c r="N23" s="49"/>
      <c r="O23" s="49"/>
      <c r="P23" s="49"/>
      <c r="Q23" s="49"/>
      <c r="R23" s="49"/>
      <c r="S23" s="49"/>
      <c r="T23" s="69"/>
    </row>
    <row r="24">
      <c r="B24" s="60" t="s">
        <v>1082</v>
      </c>
      <c r="C24" s="50" t="s">
        <v>1187</v>
      </c>
      <c r="D24" s="50" t="s">
        <v>1188</v>
      </c>
      <c r="E24" s="50" t="s">
        <v>1189</v>
      </c>
      <c r="F24" s="50" t="s">
        <v>1190</v>
      </c>
      <c r="G24" s="50" t="s">
        <v>1191</v>
      </c>
      <c r="H24" s="50" t="s">
        <v>1192</v>
      </c>
      <c r="I24" s="50" t="s">
        <v>445</v>
      </c>
      <c r="J24" s="50" t="s">
        <v>1193</v>
      </c>
      <c r="K24" s="50" t="s">
        <v>1194</v>
      </c>
      <c r="L24" s="50" t="s">
        <v>1195</v>
      </c>
      <c r="M24" s="50" t="s">
        <v>652</v>
      </c>
      <c r="N24" s="50" t="s">
        <v>1196</v>
      </c>
      <c r="O24" s="50" t="s">
        <v>1197</v>
      </c>
      <c r="P24" s="50" t="s">
        <v>1198</v>
      </c>
      <c r="Q24" s="50" t="s">
        <v>702</v>
      </c>
      <c r="R24" s="50" t="s">
        <v>1199</v>
      </c>
      <c r="S24" s="50" t="s">
        <v>1116</v>
      </c>
      <c r="T24" s="70" t="s">
        <v>1200</v>
      </c>
    </row>
    <row r="25">
      <c r="B25" s="74" t="s">
        <v>1095</v>
      </c>
      <c r="C25" s="73" t="s">
        <v>1201</v>
      </c>
      <c r="D25" s="73" t="s">
        <v>1202</v>
      </c>
      <c r="E25" s="73" t="s">
        <v>1203</v>
      </c>
      <c r="F25" s="73" t="s">
        <v>1204</v>
      </c>
      <c r="G25" s="73" t="s">
        <v>1205</v>
      </c>
      <c r="H25" s="73" t="s">
        <v>1206</v>
      </c>
      <c r="I25" s="73" t="s">
        <v>171</v>
      </c>
      <c r="J25" s="73" t="s">
        <v>1207</v>
      </c>
      <c r="K25" s="73" t="s">
        <v>1208</v>
      </c>
      <c r="L25" s="73" t="s">
        <v>1209</v>
      </c>
      <c r="M25" s="73" t="s">
        <v>533</v>
      </c>
      <c r="N25" s="73" t="s">
        <v>1210</v>
      </c>
      <c r="O25" s="73" t="s">
        <v>543</v>
      </c>
      <c r="P25" s="73" t="s">
        <v>1211</v>
      </c>
      <c r="Q25" s="73" t="s">
        <v>658</v>
      </c>
      <c r="R25" s="73" t="s">
        <v>1212</v>
      </c>
      <c r="S25" s="73" t="s">
        <v>656</v>
      </c>
      <c r="T25" s="75" t="s">
        <v>1213</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1214</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526</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76" t="s">
        <v>61</v>
      </c>
      <c r="C10" s="50" t="s">
        <v>319</v>
      </c>
      <c r="D10" s="50" t="s">
        <v>1215</v>
      </c>
      <c r="E10" s="50" t="s">
        <v>642</v>
      </c>
      <c r="F10" s="50" t="s">
        <v>1216</v>
      </c>
      <c r="G10" s="50" t="s">
        <v>364</v>
      </c>
      <c r="H10" s="50" t="s">
        <v>1217</v>
      </c>
      <c r="I10" s="50" t="s">
        <v>1218</v>
      </c>
      <c r="J10" s="50" t="s">
        <v>1219</v>
      </c>
      <c r="K10" s="50" t="s">
        <v>1220</v>
      </c>
      <c r="L10" s="50" t="s">
        <v>1221</v>
      </c>
      <c r="M10" s="50" t="s">
        <v>1222</v>
      </c>
      <c r="N10" s="50" t="s">
        <v>1223</v>
      </c>
      <c r="O10" s="50" t="s">
        <v>839</v>
      </c>
      <c r="P10" s="50" t="s">
        <v>721</v>
      </c>
      <c r="Q10" s="50" t="s">
        <v>1224</v>
      </c>
      <c r="R10" s="50" t="s">
        <v>1225</v>
      </c>
      <c r="S10" s="50" t="s">
        <v>228</v>
      </c>
      <c r="T10" s="70" t="s">
        <v>229</v>
      </c>
    </row>
    <row r="11">
      <c r="B11" s="77" t="s">
        <v>117</v>
      </c>
      <c r="C11" s="47" t="s">
        <v>587</v>
      </c>
      <c r="D11" s="47" t="s">
        <v>1226</v>
      </c>
      <c r="E11" s="47" t="s">
        <v>537</v>
      </c>
      <c r="F11" s="47" t="s">
        <v>1227</v>
      </c>
      <c r="G11" s="47" t="s">
        <v>362</v>
      </c>
      <c r="H11" s="47" t="s">
        <v>1228</v>
      </c>
      <c r="I11" s="47" t="s">
        <v>1229</v>
      </c>
      <c r="J11" s="47" t="s">
        <v>1230</v>
      </c>
      <c r="K11" s="47" t="s">
        <v>1220</v>
      </c>
      <c r="L11" s="47" t="s">
        <v>1221</v>
      </c>
      <c r="M11" s="47" t="s">
        <v>1231</v>
      </c>
      <c r="N11" s="47" t="s">
        <v>1232</v>
      </c>
      <c r="O11" s="47" t="s">
        <v>720</v>
      </c>
      <c r="P11" s="47" t="s">
        <v>1233</v>
      </c>
      <c r="Q11" s="47" t="s">
        <v>1234</v>
      </c>
      <c r="R11" s="47" t="s">
        <v>1235</v>
      </c>
      <c r="S11" s="47" t="s">
        <v>1236</v>
      </c>
      <c r="T11" s="67" t="s">
        <v>1237</v>
      </c>
    </row>
    <row r="12">
      <c r="B12" s="76" t="s">
        <v>170</v>
      </c>
      <c r="C12" s="50" t="s">
        <v>319</v>
      </c>
      <c r="D12" s="50" t="s">
        <v>1238</v>
      </c>
      <c r="E12" s="50" t="s">
        <v>1239</v>
      </c>
      <c r="F12" s="50" t="s">
        <v>1240</v>
      </c>
      <c r="G12" s="50" t="s">
        <v>623</v>
      </c>
      <c r="H12" s="50" t="s">
        <v>1241</v>
      </c>
      <c r="I12" s="50" t="s">
        <v>771</v>
      </c>
      <c r="J12" s="50" t="s">
        <v>1242</v>
      </c>
      <c r="K12" s="50" t="s">
        <v>1243</v>
      </c>
      <c r="L12" s="50" t="s">
        <v>1244</v>
      </c>
      <c r="M12" s="50" t="s">
        <v>1245</v>
      </c>
      <c r="N12" s="50" t="s">
        <v>1246</v>
      </c>
      <c r="O12" s="50" t="s">
        <v>1247</v>
      </c>
      <c r="P12" s="50" t="s">
        <v>1248</v>
      </c>
      <c r="Q12" s="50" t="s">
        <v>1249</v>
      </c>
      <c r="R12" s="50" t="s">
        <v>1250</v>
      </c>
      <c r="S12" s="50" t="s">
        <v>1236</v>
      </c>
      <c r="T12" s="70" t="s">
        <v>1251</v>
      </c>
    </row>
    <row r="13">
      <c r="B13" s="62" t="s">
        <v>218</v>
      </c>
      <c r="C13" s="48"/>
      <c r="D13" s="48"/>
      <c r="E13" s="48"/>
      <c r="F13" s="48"/>
      <c r="G13" s="48"/>
      <c r="H13" s="48"/>
      <c r="I13" s="48"/>
      <c r="J13" s="48"/>
      <c r="K13" s="48"/>
      <c r="L13" s="48"/>
      <c r="M13" s="48"/>
      <c r="N13" s="48"/>
      <c r="O13" s="48"/>
      <c r="P13" s="48"/>
      <c r="Q13" s="48"/>
      <c r="R13" s="48"/>
      <c r="S13" s="48"/>
      <c r="T13" s="68"/>
    </row>
    <row r="14">
      <c r="B14" s="76" t="s">
        <v>1020</v>
      </c>
      <c r="C14" s="50" t="s">
        <v>1252</v>
      </c>
      <c r="D14" s="50" t="s">
        <v>1253</v>
      </c>
      <c r="E14" s="50" t="s">
        <v>1254</v>
      </c>
      <c r="F14" s="50" t="s">
        <v>1255</v>
      </c>
      <c r="G14" s="50" t="s">
        <v>366</v>
      </c>
      <c r="H14" s="50" t="s">
        <v>1256</v>
      </c>
      <c r="I14" s="50" t="s">
        <v>1257</v>
      </c>
      <c r="J14" s="50" t="s">
        <v>1258</v>
      </c>
      <c r="K14" s="50" t="s">
        <v>1259</v>
      </c>
      <c r="L14" s="50" t="s">
        <v>1260</v>
      </c>
      <c r="M14" s="50" t="s">
        <v>839</v>
      </c>
      <c r="N14" s="50" t="s">
        <v>1261</v>
      </c>
      <c r="O14" s="50" t="s">
        <v>1262</v>
      </c>
      <c r="P14" s="50" t="s">
        <v>1263</v>
      </c>
      <c r="Q14" s="50" t="s">
        <v>1224</v>
      </c>
      <c r="R14" s="50" t="s">
        <v>1225</v>
      </c>
      <c r="S14" s="50" t="s">
        <v>228</v>
      </c>
      <c r="T14" s="70" t="s">
        <v>229</v>
      </c>
    </row>
    <row r="15">
      <c r="B15" s="78" t="s">
        <v>1051</v>
      </c>
      <c r="C15" s="73" t="s">
        <v>543</v>
      </c>
      <c r="D15" s="73" t="s">
        <v>1264</v>
      </c>
      <c r="E15" s="73" t="s">
        <v>185</v>
      </c>
      <c r="F15" s="73" t="s">
        <v>1265</v>
      </c>
      <c r="G15" s="73" t="s">
        <v>708</v>
      </c>
      <c r="H15" s="73" t="s">
        <v>1266</v>
      </c>
      <c r="I15" s="73" t="s">
        <v>362</v>
      </c>
      <c r="J15" s="73" t="s">
        <v>1267</v>
      </c>
      <c r="K15" s="73" t="s">
        <v>1268</v>
      </c>
      <c r="L15" s="73" t="s">
        <v>666</v>
      </c>
      <c r="M15" s="73" t="s">
        <v>1269</v>
      </c>
      <c r="N15" s="73" t="s">
        <v>1270</v>
      </c>
      <c r="O15" s="73" t="s">
        <v>667</v>
      </c>
      <c r="P15" s="73" t="s">
        <v>1271</v>
      </c>
      <c r="Q15" s="73" t="s">
        <v>1272</v>
      </c>
      <c r="R15" s="73" t="s">
        <v>1273</v>
      </c>
      <c r="S15" s="73" t="s">
        <v>1224</v>
      </c>
      <c r="T15" s="75" t="s">
        <v>1225</v>
      </c>
    </row>
    <row r="16">
      <c r="B16" t="s">
        <v>403</v>
      </c>
    </row>
    <row r="17">
      <c r="B17" t="s">
        <v>404</v>
      </c>
    </row>
    <row r="18">
      <c r="B1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1274</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526</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76" t="s">
        <v>61</v>
      </c>
      <c r="C10" s="50" t="s">
        <v>88</v>
      </c>
      <c r="D10" s="50" t="s">
        <v>1275</v>
      </c>
      <c r="E10" s="50" t="s">
        <v>1276</v>
      </c>
      <c r="F10" s="50" t="s">
        <v>1277</v>
      </c>
      <c r="G10" s="50" t="s">
        <v>1278</v>
      </c>
      <c r="H10" s="50" t="s">
        <v>1279</v>
      </c>
      <c r="I10" s="50" t="s">
        <v>782</v>
      </c>
      <c r="J10" s="50" t="s">
        <v>1280</v>
      </c>
      <c r="K10" s="50" t="s">
        <v>1281</v>
      </c>
      <c r="L10" s="50" t="s">
        <v>1282</v>
      </c>
      <c r="M10" s="50" t="s">
        <v>290</v>
      </c>
      <c r="N10" s="50" t="s">
        <v>1283</v>
      </c>
      <c r="O10" s="50" t="s">
        <v>1284</v>
      </c>
      <c r="P10" s="50" t="s">
        <v>1285</v>
      </c>
      <c r="Q10" s="50" t="s">
        <v>1286</v>
      </c>
      <c r="R10" s="50" t="s">
        <v>1287</v>
      </c>
      <c r="S10" s="50" t="s">
        <v>228</v>
      </c>
      <c r="T10" s="70" t="s">
        <v>229</v>
      </c>
    </row>
    <row r="11">
      <c r="B11" s="77" t="s">
        <v>117</v>
      </c>
      <c r="C11" s="47" t="s">
        <v>290</v>
      </c>
      <c r="D11" s="47" t="s">
        <v>1288</v>
      </c>
      <c r="E11" s="47" t="s">
        <v>1289</v>
      </c>
      <c r="F11" s="47" t="s">
        <v>1290</v>
      </c>
      <c r="G11" s="47" t="s">
        <v>1291</v>
      </c>
      <c r="H11" s="47" t="s">
        <v>1292</v>
      </c>
      <c r="I11" s="47" t="s">
        <v>1293</v>
      </c>
      <c r="J11" s="47" t="s">
        <v>1294</v>
      </c>
      <c r="K11" s="47" t="s">
        <v>1295</v>
      </c>
      <c r="L11" s="47" t="s">
        <v>1296</v>
      </c>
      <c r="M11" s="47" t="s">
        <v>1297</v>
      </c>
      <c r="N11" s="47" t="s">
        <v>1298</v>
      </c>
      <c r="O11" s="47" t="s">
        <v>272</v>
      </c>
      <c r="P11" s="47" t="s">
        <v>1299</v>
      </c>
      <c r="Q11" s="47" t="s">
        <v>324</v>
      </c>
      <c r="R11" s="47" t="s">
        <v>1300</v>
      </c>
      <c r="S11" s="47" t="s">
        <v>876</v>
      </c>
      <c r="T11" s="67" t="s">
        <v>1301</v>
      </c>
    </row>
    <row r="12">
      <c r="B12" s="76" t="s">
        <v>170</v>
      </c>
      <c r="C12" s="50" t="s">
        <v>1302</v>
      </c>
      <c r="D12" s="50" t="s">
        <v>1303</v>
      </c>
      <c r="E12" s="50" t="s">
        <v>1304</v>
      </c>
      <c r="F12" s="50" t="s">
        <v>1305</v>
      </c>
      <c r="G12" s="50" t="s">
        <v>1306</v>
      </c>
      <c r="H12" s="50" t="s">
        <v>1307</v>
      </c>
      <c r="I12" s="50" t="s">
        <v>1308</v>
      </c>
      <c r="J12" s="50" t="s">
        <v>1309</v>
      </c>
      <c r="K12" s="50" t="s">
        <v>1310</v>
      </c>
      <c r="L12" s="50" t="s">
        <v>1311</v>
      </c>
      <c r="M12" s="50" t="s">
        <v>1312</v>
      </c>
      <c r="N12" s="50" t="s">
        <v>1313</v>
      </c>
      <c r="O12" s="50" t="s">
        <v>268</v>
      </c>
      <c r="P12" s="50" t="s">
        <v>1314</v>
      </c>
      <c r="Q12" s="50" t="s">
        <v>1315</v>
      </c>
      <c r="R12" s="50" t="s">
        <v>1316</v>
      </c>
      <c r="S12" s="50" t="s">
        <v>1317</v>
      </c>
      <c r="T12" s="70" t="s">
        <v>1318</v>
      </c>
    </row>
    <row r="13">
      <c r="B13" s="62" t="s">
        <v>218</v>
      </c>
      <c r="C13" s="48"/>
      <c r="D13" s="48"/>
      <c r="E13" s="48"/>
      <c r="F13" s="48"/>
      <c r="G13" s="48"/>
      <c r="H13" s="48"/>
      <c r="I13" s="48"/>
      <c r="J13" s="48"/>
      <c r="K13" s="48"/>
      <c r="L13" s="48"/>
      <c r="M13" s="48"/>
      <c r="N13" s="48"/>
      <c r="O13" s="48"/>
      <c r="P13" s="48"/>
      <c r="Q13" s="48"/>
      <c r="R13" s="48"/>
      <c r="S13" s="48"/>
      <c r="T13" s="68"/>
    </row>
    <row r="14">
      <c r="B14" s="76" t="s">
        <v>1020</v>
      </c>
      <c r="C14" s="50" t="s">
        <v>1319</v>
      </c>
      <c r="D14" s="50" t="s">
        <v>1320</v>
      </c>
      <c r="E14" s="50" t="s">
        <v>1321</v>
      </c>
      <c r="F14" s="50" t="s">
        <v>1322</v>
      </c>
      <c r="G14" s="50" t="s">
        <v>980</v>
      </c>
      <c r="H14" s="50" t="s">
        <v>1323</v>
      </c>
      <c r="I14" s="50" t="s">
        <v>220</v>
      </c>
      <c r="J14" s="50" t="s">
        <v>1324</v>
      </c>
      <c r="K14" s="50" t="s">
        <v>1325</v>
      </c>
      <c r="L14" s="50" t="s">
        <v>1326</v>
      </c>
      <c r="M14" s="50" t="s">
        <v>1327</v>
      </c>
      <c r="N14" s="50" t="s">
        <v>1328</v>
      </c>
      <c r="O14" s="50" t="s">
        <v>1329</v>
      </c>
      <c r="P14" s="50" t="s">
        <v>1330</v>
      </c>
      <c r="Q14" s="50" t="s">
        <v>786</v>
      </c>
      <c r="R14" s="50" t="s">
        <v>1331</v>
      </c>
      <c r="S14" s="50" t="s">
        <v>228</v>
      </c>
      <c r="T14" s="70" t="s">
        <v>229</v>
      </c>
    </row>
    <row r="15">
      <c r="B15" s="78" t="s">
        <v>1051</v>
      </c>
      <c r="C15" s="73" t="s">
        <v>86</v>
      </c>
      <c r="D15" s="73" t="s">
        <v>1332</v>
      </c>
      <c r="E15" s="73" t="s">
        <v>1333</v>
      </c>
      <c r="F15" s="73" t="s">
        <v>1334</v>
      </c>
      <c r="G15" s="73" t="s">
        <v>1335</v>
      </c>
      <c r="H15" s="73" t="s">
        <v>1336</v>
      </c>
      <c r="I15" s="73" t="s">
        <v>1276</v>
      </c>
      <c r="J15" s="73" t="s">
        <v>1337</v>
      </c>
      <c r="K15" s="73" t="s">
        <v>782</v>
      </c>
      <c r="L15" s="73" t="s">
        <v>1338</v>
      </c>
      <c r="M15" s="73" t="s">
        <v>832</v>
      </c>
      <c r="N15" s="73" t="s">
        <v>1339</v>
      </c>
      <c r="O15" s="73" t="s">
        <v>1122</v>
      </c>
      <c r="P15" s="73" t="s">
        <v>1340</v>
      </c>
      <c r="Q15" s="73" t="s">
        <v>130</v>
      </c>
      <c r="R15" s="73" t="s">
        <v>1341</v>
      </c>
      <c r="S15" s="73" t="s">
        <v>1342</v>
      </c>
      <c r="T15" s="75" t="s">
        <v>1343</v>
      </c>
    </row>
    <row r="16">
      <c r="B16" t="s">
        <v>403</v>
      </c>
    </row>
    <row r="17">
      <c r="B17" t="s">
        <v>404</v>
      </c>
    </row>
    <row r="18">
      <c r="B1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1344</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1082</v>
      </c>
      <c r="C11" s="50" t="s">
        <v>1345</v>
      </c>
      <c r="D11" s="50" t="s">
        <v>1346</v>
      </c>
      <c r="E11" s="50" t="s">
        <v>950</v>
      </c>
      <c r="F11" s="50" t="s">
        <v>1347</v>
      </c>
      <c r="G11" s="50" t="s">
        <v>1348</v>
      </c>
      <c r="H11" s="50" t="s">
        <v>1349</v>
      </c>
      <c r="I11" s="50" t="s">
        <v>1350</v>
      </c>
      <c r="J11" s="50" t="s">
        <v>1351</v>
      </c>
      <c r="K11" s="50" t="s">
        <v>1352</v>
      </c>
      <c r="L11" s="50" t="s">
        <v>1353</v>
      </c>
      <c r="M11" s="50" t="s">
        <v>579</v>
      </c>
      <c r="N11" s="50" t="s">
        <v>1354</v>
      </c>
      <c r="O11" s="50" t="s">
        <v>1355</v>
      </c>
      <c r="P11" s="50" t="s">
        <v>1356</v>
      </c>
      <c r="Q11" s="50" t="s">
        <v>1355</v>
      </c>
      <c r="R11" s="50" t="s">
        <v>1357</v>
      </c>
      <c r="S11" s="50" t="s">
        <v>327</v>
      </c>
      <c r="T11" s="70" t="s">
        <v>1358</v>
      </c>
    </row>
    <row r="12">
      <c r="B12" s="61" t="s">
        <v>1359</v>
      </c>
      <c r="C12" s="47" t="s">
        <v>1360</v>
      </c>
      <c r="D12" s="47" t="s">
        <v>1361</v>
      </c>
      <c r="E12" s="47" t="s">
        <v>845</v>
      </c>
      <c r="F12" s="47" t="s">
        <v>1362</v>
      </c>
      <c r="G12" s="47" t="s">
        <v>1363</v>
      </c>
      <c r="H12" s="47" t="s">
        <v>1364</v>
      </c>
      <c r="I12" s="47" t="s">
        <v>950</v>
      </c>
      <c r="J12" s="47" t="s">
        <v>1365</v>
      </c>
      <c r="K12" s="47" t="s">
        <v>554</v>
      </c>
      <c r="L12" s="47" t="s">
        <v>1366</v>
      </c>
      <c r="M12" s="47" t="s">
        <v>1124</v>
      </c>
      <c r="N12" s="47" t="s">
        <v>1367</v>
      </c>
      <c r="O12" s="47" t="s">
        <v>173</v>
      </c>
      <c r="P12" s="47" t="s">
        <v>1368</v>
      </c>
      <c r="Q12" s="47" t="s">
        <v>79</v>
      </c>
      <c r="R12" s="47" t="s">
        <v>1369</v>
      </c>
      <c r="S12" s="47" t="s">
        <v>1350</v>
      </c>
      <c r="T12" s="67" t="s">
        <v>1370</v>
      </c>
    </row>
    <row r="13">
      <c r="B13" s="60" t="s">
        <v>1371</v>
      </c>
      <c r="C13" s="50" t="s">
        <v>1372</v>
      </c>
      <c r="D13" s="50" t="s">
        <v>1373</v>
      </c>
      <c r="E13" s="50" t="s">
        <v>1374</v>
      </c>
      <c r="F13" s="50" t="s">
        <v>1375</v>
      </c>
      <c r="G13" s="50" t="s">
        <v>160</v>
      </c>
      <c r="H13" s="50" t="s">
        <v>1376</v>
      </c>
      <c r="I13" s="50" t="s">
        <v>1377</v>
      </c>
      <c r="J13" s="50" t="s">
        <v>1378</v>
      </c>
      <c r="K13" s="50" t="s">
        <v>1379</v>
      </c>
      <c r="L13" s="50" t="s">
        <v>1380</v>
      </c>
      <c r="M13" s="50" t="s">
        <v>1381</v>
      </c>
      <c r="N13" s="50" t="s">
        <v>1382</v>
      </c>
      <c r="O13" s="50" t="s">
        <v>1383</v>
      </c>
      <c r="P13" s="50" t="s">
        <v>1384</v>
      </c>
      <c r="Q13" s="50" t="s">
        <v>1385</v>
      </c>
      <c r="R13" s="50" t="s">
        <v>1386</v>
      </c>
      <c r="S13" s="50" t="s">
        <v>1387</v>
      </c>
      <c r="T13" s="70" t="s">
        <v>1388</v>
      </c>
    </row>
    <row r="14">
      <c r="B14" s="63" t="s">
        <v>117</v>
      </c>
      <c r="C14" s="49"/>
      <c r="D14" s="49"/>
      <c r="E14" s="49"/>
      <c r="F14" s="49"/>
      <c r="G14" s="49"/>
      <c r="H14" s="49"/>
      <c r="I14" s="49"/>
      <c r="J14" s="49"/>
      <c r="K14" s="49"/>
      <c r="L14" s="49"/>
      <c r="M14" s="49"/>
      <c r="N14" s="49"/>
      <c r="O14" s="49"/>
      <c r="P14" s="49"/>
      <c r="Q14" s="49"/>
      <c r="R14" s="49"/>
      <c r="S14" s="49"/>
      <c r="T14" s="69"/>
    </row>
    <row r="15">
      <c r="B15" s="60" t="s">
        <v>1082</v>
      </c>
      <c r="C15" s="50" t="s">
        <v>1355</v>
      </c>
      <c r="D15" s="50" t="s">
        <v>1389</v>
      </c>
      <c r="E15" s="50" t="s">
        <v>554</v>
      </c>
      <c r="F15" s="50" t="s">
        <v>1390</v>
      </c>
      <c r="G15" s="50" t="s">
        <v>1391</v>
      </c>
      <c r="H15" s="50" t="s">
        <v>1392</v>
      </c>
      <c r="I15" s="50" t="s">
        <v>559</v>
      </c>
      <c r="J15" s="50" t="s">
        <v>1393</v>
      </c>
      <c r="K15" s="50" t="s">
        <v>1394</v>
      </c>
      <c r="L15" s="50" t="s">
        <v>1395</v>
      </c>
      <c r="M15" s="50" t="s">
        <v>1396</v>
      </c>
      <c r="N15" s="50" t="s">
        <v>1397</v>
      </c>
      <c r="O15" s="50" t="s">
        <v>1319</v>
      </c>
      <c r="P15" s="50" t="s">
        <v>1398</v>
      </c>
      <c r="Q15" s="50" t="s">
        <v>788</v>
      </c>
      <c r="R15" s="50" t="s">
        <v>1399</v>
      </c>
      <c r="S15" s="50" t="s">
        <v>1400</v>
      </c>
      <c r="T15" s="70" t="s">
        <v>1401</v>
      </c>
    </row>
    <row r="16">
      <c r="B16" s="61" t="s">
        <v>1359</v>
      </c>
      <c r="C16" s="47" t="s">
        <v>1120</v>
      </c>
      <c r="D16" s="47" t="s">
        <v>1402</v>
      </c>
      <c r="E16" s="47" t="s">
        <v>238</v>
      </c>
      <c r="F16" s="47" t="s">
        <v>1403</v>
      </c>
      <c r="G16" s="47" t="s">
        <v>1404</v>
      </c>
      <c r="H16" s="47" t="s">
        <v>1405</v>
      </c>
      <c r="I16" s="47" t="s">
        <v>1406</v>
      </c>
      <c r="J16" s="47" t="s">
        <v>1407</v>
      </c>
      <c r="K16" s="47" t="s">
        <v>1408</v>
      </c>
      <c r="L16" s="47" t="s">
        <v>1409</v>
      </c>
      <c r="M16" s="47" t="s">
        <v>527</v>
      </c>
      <c r="N16" s="47" t="s">
        <v>1410</v>
      </c>
      <c r="O16" s="47" t="s">
        <v>1411</v>
      </c>
      <c r="P16" s="47" t="s">
        <v>1412</v>
      </c>
      <c r="Q16" s="47" t="s">
        <v>1391</v>
      </c>
      <c r="R16" s="47" t="s">
        <v>1413</v>
      </c>
      <c r="S16" s="47" t="s">
        <v>1414</v>
      </c>
      <c r="T16" s="67" t="s">
        <v>1415</v>
      </c>
    </row>
    <row r="17">
      <c r="B17" s="60" t="s">
        <v>1371</v>
      </c>
      <c r="C17" s="50" t="s">
        <v>1416</v>
      </c>
      <c r="D17" s="50" t="s">
        <v>1417</v>
      </c>
      <c r="E17" s="50" t="s">
        <v>1418</v>
      </c>
      <c r="F17" s="50" t="s">
        <v>1419</v>
      </c>
      <c r="G17" s="50" t="s">
        <v>250</v>
      </c>
      <c r="H17" s="50" t="s">
        <v>1420</v>
      </c>
      <c r="I17" s="50" t="s">
        <v>962</v>
      </c>
      <c r="J17" s="50" t="s">
        <v>1421</v>
      </c>
      <c r="K17" s="50" t="s">
        <v>1061</v>
      </c>
      <c r="L17" s="50" t="s">
        <v>1422</v>
      </c>
      <c r="M17" s="50" t="s">
        <v>1377</v>
      </c>
      <c r="N17" s="50" t="s">
        <v>1423</v>
      </c>
      <c r="O17" s="50" t="s">
        <v>1424</v>
      </c>
      <c r="P17" s="50" t="s">
        <v>1425</v>
      </c>
      <c r="Q17" s="50" t="s">
        <v>1426</v>
      </c>
      <c r="R17" s="50" t="s">
        <v>1427</v>
      </c>
      <c r="S17" s="50" t="s">
        <v>383</v>
      </c>
      <c r="T17" s="70" t="s">
        <v>1428</v>
      </c>
    </row>
    <row r="18">
      <c r="B18" s="63" t="s">
        <v>170</v>
      </c>
      <c r="C18" s="49"/>
      <c r="D18" s="49"/>
      <c r="E18" s="49"/>
      <c r="F18" s="49"/>
      <c r="G18" s="49"/>
      <c r="H18" s="49"/>
      <c r="I18" s="49"/>
      <c r="J18" s="49"/>
      <c r="K18" s="49"/>
      <c r="L18" s="49"/>
      <c r="M18" s="49"/>
      <c r="N18" s="49"/>
      <c r="O18" s="49"/>
      <c r="P18" s="49"/>
      <c r="Q18" s="49"/>
      <c r="R18" s="49"/>
      <c r="S18" s="49"/>
      <c r="T18" s="69"/>
    </row>
    <row r="19">
      <c r="B19" s="60" t="s">
        <v>1082</v>
      </c>
      <c r="C19" s="50" t="s">
        <v>1429</v>
      </c>
      <c r="D19" s="50" t="s">
        <v>1430</v>
      </c>
      <c r="E19" s="50" t="s">
        <v>1431</v>
      </c>
      <c r="F19" s="50" t="s">
        <v>1432</v>
      </c>
      <c r="G19" s="50" t="s">
        <v>832</v>
      </c>
      <c r="H19" s="50" t="s">
        <v>1433</v>
      </c>
      <c r="I19" s="50" t="s">
        <v>541</v>
      </c>
      <c r="J19" s="50" t="s">
        <v>1434</v>
      </c>
      <c r="K19" s="50" t="s">
        <v>1435</v>
      </c>
      <c r="L19" s="50" t="s">
        <v>1436</v>
      </c>
      <c r="M19" s="50" t="s">
        <v>1408</v>
      </c>
      <c r="N19" s="50" t="s">
        <v>1437</v>
      </c>
      <c r="O19" s="50" t="s">
        <v>236</v>
      </c>
      <c r="P19" s="50" t="s">
        <v>1438</v>
      </c>
      <c r="Q19" s="50" t="s">
        <v>1439</v>
      </c>
      <c r="R19" s="50" t="s">
        <v>1440</v>
      </c>
      <c r="S19" s="50" t="s">
        <v>148</v>
      </c>
      <c r="T19" s="70" t="s">
        <v>1441</v>
      </c>
    </row>
    <row r="20">
      <c r="B20" s="61" t="s">
        <v>1359</v>
      </c>
      <c r="C20" s="47" t="s">
        <v>1442</v>
      </c>
      <c r="D20" s="47" t="s">
        <v>1443</v>
      </c>
      <c r="E20" s="47" t="s">
        <v>1414</v>
      </c>
      <c r="F20" s="47" t="s">
        <v>1444</v>
      </c>
      <c r="G20" s="47" t="s">
        <v>1445</v>
      </c>
      <c r="H20" s="47" t="s">
        <v>1446</v>
      </c>
      <c r="I20" s="47" t="s">
        <v>268</v>
      </c>
      <c r="J20" s="47" t="s">
        <v>1447</v>
      </c>
      <c r="K20" s="47" t="s">
        <v>1411</v>
      </c>
      <c r="L20" s="47" t="s">
        <v>1448</v>
      </c>
      <c r="M20" s="47" t="s">
        <v>272</v>
      </c>
      <c r="N20" s="47" t="s">
        <v>1449</v>
      </c>
      <c r="O20" s="47" t="s">
        <v>1450</v>
      </c>
      <c r="P20" s="47" t="s">
        <v>1451</v>
      </c>
      <c r="Q20" s="47" t="s">
        <v>1329</v>
      </c>
      <c r="R20" s="47" t="s">
        <v>1452</v>
      </c>
      <c r="S20" s="47" t="s">
        <v>1431</v>
      </c>
      <c r="T20" s="67" t="s">
        <v>1453</v>
      </c>
    </row>
    <row r="21">
      <c r="B21" s="60" t="s">
        <v>1371</v>
      </c>
      <c r="C21" s="50" t="s">
        <v>1454</v>
      </c>
      <c r="D21" s="50" t="s">
        <v>1455</v>
      </c>
      <c r="E21" s="50" t="s">
        <v>1456</v>
      </c>
      <c r="F21" s="50" t="s">
        <v>1457</v>
      </c>
      <c r="G21" s="50" t="s">
        <v>1458</v>
      </c>
      <c r="H21" s="50" t="s">
        <v>1459</v>
      </c>
      <c r="I21" s="50" t="s">
        <v>1460</v>
      </c>
      <c r="J21" s="50" t="s">
        <v>1461</v>
      </c>
      <c r="K21" s="50" t="s">
        <v>1462</v>
      </c>
      <c r="L21" s="50" t="s">
        <v>1463</v>
      </c>
      <c r="M21" s="50" t="s">
        <v>1464</v>
      </c>
      <c r="N21" s="50" t="s">
        <v>1465</v>
      </c>
      <c r="O21" s="50" t="s">
        <v>1466</v>
      </c>
      <c r="P21" s="50" t="s">
        <v>1467</v>
      </c>
      <c r="Q21" s="50" t="s">
        <v>1468</v>
      </c>
      <c r="R21" s="50" t="s">
        <v>1469</v>
      </c>
      <c r="S21" s="50" t="s">
        <v>349</v>
      </c>
      <c r="T21" s="70" t="s">
        <v>1470</v>
      </c>
    </row>
    <row r="22">
      <c r="B22" s="62" t="s">
        <v>218</v>
      </c>
      <c r="C22" s="48"/>
      <c r="D22" s="48"/>
      <c r="E22" s="48"/>
      <c r="F22" s="48"/>
      <c r="G22" s="48"/>
      <c r="H22" s="48"/>
      <c r="I22" s="48"/>
      <c r="J22" s="48"/>
      <c r="K22" s="48"/>
      <c r="L22" s="48"/>
      <c r="M22" s="48"/>
      <c r="N22" s="48"/>
      <c r="O22" s="48"/>
      <c r="P22" s="48"/>
      <c r="Q22" s="48"/>
      <c r="R22" s="48"/>
      <c r="S22" s="48"/>
      <c r="T22" s="68"/>
    </row>
    <row r="23">
      <c r="B23" s="63" t="s">
        <v>1020</v>
      </c>
      <c r="C23" s="49"/>
      <c r="D23" s="49"/>
      <c r="E23" s="49"/>
      <c r="F23" s="49"/>
      <c r="G23" s="49"/>
      <c r="H23" s="49"/>
      <c r="I23" s="49"/>
      <c r="J23" s="49"/>
      <c r="K23" s="49"/>
      <c r="L23" s="49"/>
      <c r="M23" s="49"/>
      <c r="N23" s="49"/>
      <c r="O23" s="49"/>
      <c r="P23" s="49"/>
      <c r="Q23" s="49"/>
      <c r="R23" s="49"/>
      <c r="S23" s="49"/>
      <c r="T23" s="69"/>
    </row>
    <row r="24">
      <c r="B24" s="60" t="s">
        <v>1082</v>
      </c>
      <c r="C24" s="50" t="s">
        <v>63</v>
      </c>
      <c r="D24" s="50" t="s">
        <v>1471</v>
      </c>
      <c r="E24" s="50" t="s">
        <v>321</v>
      </c>
      <c r="F24" s="50" t="s">
        <v>1472</v>
      </c>
      <c r="G24" s="50" t="s">
        <v>1473</v>
      </c>
      <c r="H24" s="50" t="s">
        <v>1474</v>
      </c>
      <c r="I24" s="50" t="s">
        <v>533</v>
      </c>
      <c r="J24" s="50" t="s">
        <v>1475</v>
      </c>
      <c r="K24" s="50" t="s">
        <v>1476</v>
      </c>
      <c r="L24" s="50" t="s">
        <v>1477</v>
      </c>
      <c r="M24" s="50" t="s">
        <v>852</v>
      </c>
      <c r="N24" s="50" t="s">
        <v>1478</v>
      </c>
      <c r="O24" s="50" t="s">
        <v>1120</v>
      </c>
      <c r="P24" s="50" t="s">
        <v>1479</v>
      </c>
      <c r="Q24" s="50" t="s">
        <v>1041</v>
      </c>
      <c r="R24" s="50" t="s">
        <v>1480</v>
      </c>
      <c r="S24" s="50" t="s">
        <v>1481</v>
      </c>
      <c r="T24" s="70" t="s">
        <v>1482</v>
      </c>
    </row>
    <row r="25">
      <c r="B25" s="61" t="s">
        <v>1359</v>
      </c>
      <c r="C25" s="47" t="s">
        <v>1295</v>
      </c>
      <c r="D25" s="47" t="s">
        <v>1483</v>
      </c>
      <c r="E25" s="47" t="s">
        <v>1484</v>
      </c>
      <c r="F25" s="47" t="s">
        <v>1485</v>
      </c>
      <c r="G25" s="47" t="s">
        <v>1486</v>
      </c>
      <c r="H25" s="47" t="s">
        <v>1487</v>
      </c>
      <c r="I25" s="47" t="s">
        <v>1284</v>
      </c>
      <c r="J25" s="47" t="s">
        <v>1488</v>
      </c>
      <c r="K25" s="47" t="s">
        <v>180</v>
      </c>
      <c r="L25" s="47" t="s">
        <v>1489</v>
      </c>
      <c r="M25" s="47" t="s">
        <v>1315</v>
      </c>
      <c r="N25" s="47" t="s">
        <v>1490</v>
      </c>
      <c r="O25" s="47" t="s">
        <v>610</v>
      </c>
      <c r="P25" s="47" t="s">
        <v>1491</v>
      </c>
      <c r="Q25" s="47" t="s">
        <v>222</v>
      </c>
      <c r="R25" s="47" t="s">
        <v>1492</v>
      </c>
      <c r="S25" s="47" t="s">
        <v>312</v>
      </c>
      <c r="T25" s="67" t="s">
        <v>1493</v>
      </c>
    </row>
    <row r="26">
      <c r="B26" s="60" t="s">
        <v>1371</v>
      </c>
      <c r="C26" s="50" t="s">
        <v>1494</v>
      </c>
      <c r="D26" s="50" t="s">
        <v>1495</v>
      </c>
      <c r="E26" s="50" t="s">
        <v>1381</v>
      </c>
      <c r="F26" s="50" t="s">
        <v>1496</v>
      </c>
      <c r="G26" s="50" t="s">
        <v>1497</v>
      </c>
      <c r="H26" s="50" t="s">
        <v>1498</v>
      </c>
      <c r="I26" s="50" t="s">
        <v>1499</v>
      </c>
      <c r="J26" s="50" t="s">
        <v>1500</v>
      </c>
      <c r="K26" s="50" t="s">
        <v>1501</v>
      </c>
      <c r="L26" s="50" t="s">
        <v>1502</v>
      </c>
      <c r="M26" s="50" t="s">
        <v>1503</v>
      </c>
      <c r="N26" s="50" t="s">
        <v>1504</v>
      </c>
      <c r="O26" s="50" t="s">
        <v>1059</v>
      </c>
      <c r="P26" s="50" t="s">
        <v>1505</v>
      </c>
      <c r="Q26" s="50" t="s">
        <v>258</v>
      </c>
      <c r="R26" s="50" t="s">
        <v>1506</v>
      </c>
      <c r="S26" s="50" t="s">
        <v>1507</v>
      </c>
      <c r="T26" s="70" t="s">
        <v>1508</v>
      </c>
    </row>
    <row r="27">
      <c r="B27" s="63" t="s">
        <v>1051</v>
      </c>
      <c r="C27" s="49"/>
      <c r="D27" s="49"/>
      <c r="E27" s="49"/>
      <c r="F27" s="49"/>
      <c r="G27" s="49"/>
      <c r="H27" s="49"/>
      <c r="I27" s="49"/>
      <c r="J27" s="49"/>
      <c r="K27" s="49"/>
      <c r="L27" s="49"/>
      <c r="M27" s="49"/>
      <c r="N27" s="49"/>
      <c r="O27" s="49"/>
      <c r="P27" s="49"/>
      <c r="Q27" s="49"/>
      <c r="R27" s="49"/>
      <c r="S27" s="49"/>
      <c r="T27" s="69"/>
    </row>
    <row r="28">
      <c r="B28" s="60" t="s">
        <v>1082</v>
      </c>
      <c r="C28" s="50" t="s">
        <v>1278</v>
      </c>
      <c r="D28" s="50" t="s">
        <v>1509</v>
      </c>
      <c r="E28" s="50" t="s">
        <v>1345</v>
      </c>
      <c r="F28" s="50" t="s">
        <v>1510</v>
      </c>
      <c r="G28" s="50" t="s">
        <v>1511</v>
      </c>
      <c r="H28" s="50" t="s">
        <v>1512</v>
      </c>
      <c r="I28" s="50" t="s">
        <v>1513</v>
      </c>
      <c r="J28" s="50" t="s">
        <v>1514</v>
      </c>
      <c r="K28" s="50" t="s">
        <v>1304</v>
      </c>
      <c r="L28" s="50" t="s">
        <v>1515</v>
      </c>
      <c r="M28" s="50" t="s">
        <v>1308</v>
      </c>
      <c r="N28" s="50" t="s">
        <v>1516</v>
      </c>
      <c r="O28" s="50" t="s">
        <v>1293</v>
      </c>
      <c r="P28" s="50" t="s">
        <v>1517</v>
      </c>
      <c r="Q28" s="50" t="s">
        <v>1518</v>
      </c>
      <c r="R28" s="50" t="s">
        <v>1519</v>
      </c>
      <c r="S28" s="50" t="s">
        <v>293</v>
      </c>
      <c r="T28" s="70" t="s">
        <v>1520</v>
      </c>
    </row>
    <row r="29">
      <c r="B29" s="61" t="s">
        <v>1359</v>
      </c>
      <c r="C29" s="47" t="s">
        <v>1281</v>
      </c>
      <c r="D29" s="47" t="s">
        <v>1521</v>
      </c>
      <c r="E29" s="47" t="s">
        <v>1360</v>
      </c>
      <c r="F29" s="47" t="s">
        <v>1522</v>
      </c>
      <c r="G29" s="47" t="s">
        <v>1345</v>
      </c>
      <c r="H29" s="47" t="s">
        <v>1523</v>
      </c>
      <c r="I29" s="47" t="s">
        <v>1524</v>
      </c>
      <c r="J29" s="47" t="s">
        <v>1525</v>
      </c>
      <c r="K29" s="47" t="s">
        <v>1355</v>
      </c>
      <c r="L29" s="47" t="s">
        <v>1526</v>
      </c>
      <c r="M29" s="47" t="s">
        <v>1518</v>
      </c>
      <c r="N29" s="47" t="s">
        <v>1527</v>
      </c>
      <c r="O29" s="47" t="s">
        <v>1284</v>
      </c>
      <c r="P29" s="47" t="s">
        <v>1528</v>
      </c>
      <c r="Q29" s="47" t="s">
        <v>952</v>
      </c>
      <c r="R29" s="47" t="s">
        <v>1529</v>
      </c>
      <c r="S29" s="47" t="s">
        <v>1406</v>
      </c>
      <c r="T29" s="67" t="s">
        <v>1530</v>
      </c>
    </row>
    <row r="30">
      <c r="B30" s="64" t="s">
        <v>1371</v>
      </c>
      <c r="C30" s="51" t="s">
        <v>1531</v>
      </c>
      <c r="D30" s="51" t="s">
        <v>1532</v>
      </c>
      <c r="E30" s="51" t="s">
        <v>1372</v>
      </c>
      <c r="F30" s="51" t="s">
        <v>1533</v>
      </c>
      <c r="G30" s="51" t="s">
        <v>357</v>
      </c>
      <c r="H30" s="51" t="s">
        <v>1534</v>
      </c>
      <c r="I30" s="51" t="s">
        <v>1535</v>
      </c>
      <c r="J30" s="51" t="s">
        <v>1536</v>
      </c>
      <c r="K30" s="51" t="s">
        <v>401</v>
      </c>
      <c r="L30" s="51" t="s">
        <v>1537</v>
      </c>
      <c r="M30" s="51" t="s">
        <v>1538</v>
      </c>
      <c r="N30" s="51" t="s">
        <v>1539</v>
      </c>
      <c r="O30" s="51" t="s">
        <v>1540</v>
      </c>
      <c r="P30" s="51" t="s">
        <v>1541</v>
      </c>
      <c r="Q30" s="51" t="s">
        <v>1542</v>
      </c>
      <c r="R30" s="51" t="s">
        <v>1543</v>
      </c>
      <c r="S30" s="51" t="s">
        <v>1037</v>
      </c>
      <c r="T30" s="71" t="s">
        <v>1544</v>
      </c>
    </row>
    <row r="31">
      <c r="B31" t="s">
        <v>403</v>
      </c>
    </row>
    <row r="32">
      <c r="B32" t="s">
        <v>404</v>
      </c>
    </row>
    <row r="33">
      <c r="B33"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1545</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1546</v>
      </c>
      <c r="C11" s="50" t="s">
        <v>1547</v>
      </c>
      <c r="D11" s="50" t="s">
        <v>1548</v>
      </c>
      <c r="E11" s="50" t="s">
        <v>1549</v>
      </c>
      <c r="F11" s="50" t="s">
        <v>1550</v>
      </c>
      <c r="G11" s="50" t="s">
        <v>1551</v>
      </c>
      <c r="H11" s="50" t="s">
        <v>1552</v>
      </c>
      <c r="I11" s="50" t="s">
        <v>650</v>
      </c>
      <c r="J11" s="50" t="s">
        <v>1553</v>
      </c>
      <c r="K11" s="50" t="s">
        <v>443</v>
      </c>
      <c r="L11" s="50" t="s">
        <v>1554</v>
      </c>
      <c r="M11" s="50" t="s">
        <v>1033</v>
      </c>
      <c r="N11" s="50" t="s">
        <v>1555</v>
      </c>
      <c r="O11" s="50" t="s">
        <v>1556</v>
      </c>
      <c r="P11" s="50" t="s">
        <v>1557</v>
      </c>
      <c r="Q11" s="50" t="s">
        <v>1090</v>
      </c>
      <c r="R11" s="50" t="s">
        <v>1558</v>
      </c>
      <c r="S11" s="50" t="s">
        <v>1559</v>
      </c>
      <c r="T11" s="70" t="s">
        <v>1560</v>
      </c>
    </row>
    <row r="12">
      <c r="B12" s="61" t="s">
        <v>1561</v>
      </c>
      <c r="C12" s="47" t="s">
        <v>752</v>
      </c>
      <c r="D12" s="47" t="s">
        <v>1562</v>
      </c>
      <c r="E12" s="47" t="s">
        <v>280</v>
      </c>
      <c r="F12" s="47" t="s">
        <v>1563</v>
      </c>
      <c r="G12" s="47" t="s">
        <v>585</v>
      </c>
      <c r="H12" s="47" t="s">
        <v>1564</v>
      </c>
      <c r="I12" s="47" t="s">
        <v>1239</v>
      </c>
      <c r="J12" s="47" t="s">
        <v>1565</v>
      </c>
      <c r="K12" s="47" t="s">
        <v>1566</v>
      </c>
      <c r="L12" s="47" t="s">
        <v>1567</v>
      </c>
      <c r="M12" s="47" t="s">
        <v>1568</v>
      </c>
      <c r="N12" s="47" t="s">
        <v>1569</v>
      </c>
      <c r="O12" s="47" t="s">
        <v>797</v>
      </c>
      <c r="P12" s="47" t="s">
        <v>1570</v>
      </c>
      <c r="Q12" s="47" t="s">
        <v>575</v>
      </c>
      <c r="R12" s="47" t="s">
        <v>1571</v>
      </c>
      <c r="S12" s="47" t="s">
        <v>1572</v>
      </c>
      <c r="T12" s="67" t="s">
        <v>1573</v>
      </c>
    </row>
    <row r="13">
      <c r="B13" s="60" t="s">
        <v>1574</v>
      </c>
      <c r="C13" s="50" t="s">
        <v>625</v>
      </c>
      <c r="D13" s="50" t="s">
        <v>1575</v>
      </c>
      <c r="E13" s="50" t="s">
        <v>566</v>
      </c>
      <c r="F13" s="50" t="s">
        <v>1576</v>
      </c>
      <c r="G13" s="50" t="s">
        <v>557</v>
      </c>
      <c r="H13" s="50" t="s">
        <v>1577</v>
      </c>
      <c r="I13" s="50" t="s">
        <v>1578</v>
      </c>
      <c r="J13" s="50" t="s">
        <v>1579</v>
      </c>
      <c r="K13" s="50" t="s">
        <v>1580</v>
      </c>
      <c r="L13" s="50" t="s">
        <v>1581</v>
      </c>
      <c r="M13" s="50" t="s">
        <v>1582</v>
      </c>
      <c r="N13" s="50" t="s">
        <v>1583</v>
      </c>
      <c r="O13" s="50" t="s">
        <v>1580</v>
      </c>
      <c r="P13" s="50" t="s">
        <v>1584</v>
      </c>
      <c r="Q13" s="50" t="s">
        <v>228</v>
      </c>
      <c r="R13" s="50" t="s">
        <v>229</v>
      </c>
      <c r="S13" s="50" t="s">
        <v>696</v>
      </c>
      <c r="T13" s="70" t="s">
        <v>1585</v>
      </c>
    </row>
    <row r="14">
      <c r="B14" s="63" t="s">
        <v>117</v>
      </c>
      <c r="C14" s="49"/>
      <c r="D14" s="49"/>
      <c r="E14" s="49"/>
      <c r="F14" s="49"/>
      <c r="G14" s="49"/>
      <c r="H14" s="49"/>
      <c r="I14" s="49"/>
      <c r="J14" s="49"/>
      <c r="K14" s="49"/>
      <c r="L14" s="49"/>
      <c r="M14" s="49"/>
      <c r="N14" s="49"/>
      <c r="O14" s="49"/>
      <c r="P14" s="49"/>
      <c r="Q14" s="49"/>
      <c r="R14" s="49"/>
      <c r="S14" s="49"/>
      <c r="T14" s="69"/>
    </row>
    <row r="15">
      <c r="B15" s="60" t="s">
        <v>1546</v>
      </c>
      <c r="C15" s="50" t="s">
        <v>1586</v>
      </c>
      <c r="D15" s="50" t="s">
        <v>1587</v>
      </c>
      <c r="E15" s="50" t="s">
        <v>1588</v>
      </c>
      <c r="F15" s="50" t="s">
        <v>1589</v>
      </c>
      <c r="G15" s="50" t="s">
        <v>686</v>
      </c>
      <c r="H15" s="50" t="s">
        <v>1590</v>
      </c>
      <c r="I15" s="50" t="s">
        <v>1591</v>
      </c>
      <c r="J15" s="50" t="s">
        <v>1592</v>
      </c>
      <c r="K15" s="50" t="s">
        <v>723</v>
      </c>
      <c r="L15" s="50" t="s">
        <v>1593</v>
      </c>
      <c r="M15" s="50" t="s">
        <v>1090</v>
      </c>
      <c r="N15" s="50" t="s">
        <v>1594</v>
      </c>
      <c r="O15" s="50" t="s">
        <v>1110</v>
      </c>
      <c r="P15" s="50" t="s">
        <v>1595</v>
      </c>
      <c r="Q15" s="50" t="s">
        <v>723</v>
      </c>
      <c r="R15" s="50" t="s">
        <v>1596</v>
      </c>
      <c r="S15" s="50" t="s">
        <v>441</v>
      </c>
      <c r="T15" s="70" t="s">
        <v>1597</v>
      </c>
    </row>
    <row r="16">
      <c r="B16" s="61" t="s">
        <v>1561</v>
      </c>
      <c r="C16" s="47" t="s">
        <v>1598</v>
      </c>
      <c r="D16" s="47" t="s">
        <v>1599</v>
      </c>
      <c r="E16" s="47" t="s">
        <v>559</v>
      </c>
      <c r="F16" s="47" t="s">
        <v>1600</v>
      </c>
      <c r="G16" s="47" t="s">
        <v>130</v>
      </c>
      <c r="H16" s="47" t="s">
        <v>1601</v>
      </c>
      <c r="I16" s="47" t="s">
        <v>1602</v>
      </c>
      <c r="J16" s="47" t="s">
        <v>1603</v>
      </c>
      <c r="K16" s="47" t="s">
        <v>647</v>
      </c>
      <c r="L16" s="47" t="s">
        <v>1604</v>
      </c>
      <c r="M16" s="47" t="s">
        <v>656</v>
      </c>
      <c r="N16" s="47" t="s">
        <v>764</v>
      </c>
      <c r="O16" s="47" t="s">
        <v>1151</v>
      </c>
      <c r="P16" s="47" t="s">
        <v>1605</v>
      </c>
      <c r="Q16" s="47" t="s">
        <v>1606</v>
      </c>
      <c r="R16" s="47" t="s">
        <v>1607</v>
      </c>
      <c r="S16" s="47" t="s">
        <v>1342</v>
      </c>
      <c r="T16" s="67" t="s">
        <v>1608</v>
      </c>
    </row>
    <row r="17">
      <c r="B17" s="60" t="s">
        <v>1574</v>
      </c>
      <c r="C17" s="50" t="s">
        <v>77</v>
      </c>
      <c r="D17" s="50" t="s">
        <v>1609</v>
      </c>
      <c r="E17" s="50" t="s">
        <v>315</v>
      </c>
      <c r="F17" s="50" t="s">
        <v>1610</v>
      </c>
      <c r="G17" s="50" t="s">
        <v>564</v>
      </c>
      <c r="H17" s="50" t="s">
        <v>1611</v>
      </c>
      <c r="I17" s="50" t="s">
        <v>1612</v>
      </c>
      <c r="J17" s="50" t="s">
        <v>1613</v>
      </c>
      <c r="K17" s="50" t="s">
        <v>1614</v>
      </c>
      <c r="L17" s="50" t="s">
        <v>1615</v>
      </c>
      <c r="M17" s="50" t="s">
        <v>1616</v>
      </c>
      <c r="N17" s="50" t="s">
        <v>1617</v>
      </c>
      <c r="O17" s="50" t="s">
        <v>1618</v>
      </c>
      <c r="P17" s="50" t="s">
        <v>1619</v>
      </c>
      <c r="Q17" s="50" t="s">
        <v>632</v>
      </c>
      <c r="R17" s="50" t="s">
        <v>1620</v>
      </c>
      <c r="S17" s="50" t="s">
        <v>1182</v>
      </c>
      <c r="T17" s="70" t="s">
        <v>1621</v>
      </c>
    </row>
    <row r="18">
      <c r="B18" s="63" t="s">
        <v>170</v>
      </c>
      <c r="C18" s="49"/>
      <c r="D18" s="49"/>
      <c r="E18" s="49"/>
      <c r="F18" s="49"/>
      <c r="G18" s="49"/>
      <c r="H18" s="49"/>
      <c r="I18" s="49"/>
      <c r="J18" s="49"/>
      <c r="K18" s="49"/>
      <c r="L18" s="49"/>
      <c r="M18" s="49"/>
      <c r="N18" s="49"/>
      <c r="O18" s="49"/>
      <c r="P18" s="49"/>
      <c r="Q18" s="49"/>
      <c r="R18" s="49"/>
      <c r="S18" s="49"/>
      <c r="T18" s="69"/>
    </row>
    <row r="19">
      <c r="B19" s="60" t="s">
        <v>1546</v>
      </c>
      <c r="C19" s="50" t="s">
        <v>1622</v>
      </c>
      <c r="D19" s="50" t="s">
        <v>1623</v>
      </c>
      <c r="E19" s="50" t="s">
        <v>1624</v>
      </c>
      <c r="F19" s="50" t="s">
        <v>1625</v>
      </c>
      <c r="G19" s="50" t="s">
        <v>1626</v>
      </c>
      <c r="H19" s="50" t="s">
        <v>1627</v>
      </c>
      <c r="I19" s="50" t="s">
        <v>1556</v>
      </c>
      <c r="J19" s="50" t="s">
        <v>1628</v>
      </c>
      <c r="K19" s="50" t="s">
        <v>1629</v>
      </c>
      <c r="L19" s="50" t="s">
        <v>1630</v>
      </c>
      <c r="M19" s="50" t="s">
        <v>682</v>
      </c>
      <c r="N19" s="50" t="s">
        <v>1631</v>
      </c>
      <c r="O19" s="50" t="s">
        <v>1632</v>
      </c>
      <c r="P19" s="50" t="s">
        <v>1633</v>
      </c>
      <c r="Q19" s="50" t="s">
        <v>1634</v>
      </c>
      <c r="R19" s="50" t="s">
        <v>1635</v>
      </c>
      <c r="S19" s="50" t="s">
        <v>499</v>
      </c>
      <c r="T19" s="70" t="s">
        <v>1636</v>
      </c>
    </row>
    <row r="20">
      <c r="B20" s="61" t="s">
        <v>1561</v>
      </c>
      <c r="C20" s="47" t="s">
        <v>222</v>
      </c>
      <c r="D20" s="47" t="s">
        <v>1637</v>
      </c>
      <c r="E20" s="47" t="s">
        <v>543</v>
      </c>
      <c r="F20" s="47" t="s">
        <v>1638</v>
      </c>
      <c r="G20" s="47" t="s">
        <v>625</v>
      </c>
      <c r="H20" s="47" t="s">
        <v>1639</v>
      </c>
      <c r="I20" s="47" t="s">
        <v>585</v>
      </c>
      <c r="J20" s="47" t="s">
        <v>1640</v>
      </c>
      <c r="K20" s="47" t="s">
        <v>366</v>
      </c>
      <c r="L20" s="47" t="s">
        <v>367</v>
      </c>
      <c r="M20" s="47" t="s">
        <v>1582</v>
      </c>
      <c r="N20" s="47" t="s">
        <v>1641</v>
      </c>
      <c r="O20" s="47" t="s">
        <v>1239</v>
      </c>
      <c r="P20" s="47" t="s">
        <v>1642</v>
      </c>
      <c r="Q20" s="47" t="s">
        <v>1566</v>
      </c>
      <c r="R20" s="47" t="s">
        <v>1643</v>
      </c>
      <c r="S20" s="47" t="s">
        <v>1644</v>
      </c>
      <c r="T20" s="67" t="s">
        <v>1645</v>
      </c>
    </row>
    <row r="21">
      <c r="B21" s="60" t="s">
        <v>1574</v>
      </c>
      <c r="C21" s="50" t="s">
        <v>185</v>
      </c>
      <c r="D21" s="50" t="s">
        <v>1646</v>
      </c>
      <c r="E21" s="50" t="s">
        <v>1647</v>
      </c>
      <c r="F21" s="50" t="s">
        <v>1648</v>
      </c>
      <c r="G21" s="50" t="s">
        <v>124</v>
      </c>
      <c r="H21" s="50" t="s">
        <v>1649</v>
      </c>
      <c r="I21" s="50" t="s">
        <v>1650</v>
      </c>
      <c r="J21" s="50" t="s">
        <v>1651</v>
      </c>
      <c r="K21" s="50" t="s">
        <v>1582</v>
      </c>
      <c r="L21" s="50" t="s">
        <v>1652</v>
      </c>
      <c r="M21" s="50" t="s">
        <v>1578</v>
      </c>
      <c r="N21" s="50" t="s">
        <v>1653</v>
      </c>
      <c r="O21" s="50" t="s">
        <v>368</v>
      </c>
      <c r="P21" s="50" t="s">
        <v>1654</v>
      </c>
      <c r="Q21" s="50" t="s">
        <v>1655</v>
      </c>
      <c r="R21" s="50" t="s">
        <v>1656</v>
      </c>
      <c r="S21" s="50" t="s">
        <v>1657</v>
      </c>
      <c r="T21" s="70" t="s">
        <v>1658</v>
      </c>
    </row>
    <row r="22">
      <c r="B22" s="62" t="s">
        <v>218</v>
      </c>
      <c r="C22" s="48"/>
      <c r="D22" s="48"/>
      <c r="E22" s="48"/>
      <c r="F22" s="48"/>
      <c r="G22" s="48"/>
      <c r="H22" s="48"/>
      <c r="I22" s="48"/>
      <c r="J22" s="48"/>
      <c r="K22" s="48"/>
      <c r="L22" s="48"/>
      <c r="M22" s="48"/>
      <c r="N22" s="48"/>
      <c r="O22" s="48"/>
      <c r="P22" s="48"/>
      <c r="Q22" s="48"/>
      <c r="R22" s="48"/>
      <c r="S22" s="48"/>
      <c r="T22" s="68"/>
    </row>
    <row r="23">
      <c r="B23" s="63" t="s">
        <v>1020</v>
      </c>
      <c r="C23" s="49"/>
      <c r="D23" s="49"/>
      <c r="E23" s="49"/>
      <c r="F23" s="49"/>
      <c r="G23" s="49"/>
      <c r="H23" s="49"/>
      <c r="I23" s="49"/>
      <c r="J23" s="49"/>
      <c r="K23" s="49"/>
      <c r="L23" s="49"/>
      <c r="M23" s="49"/>
      <c r="N23" s="49"/>
      <c r="O23" s="49"/>
      <c r="P23" s="49"/>
      <c r="Q23" s="49"/>
      <c r="R23" s="49"/>
      <c r="S23" s="49"/>
      <c r="T23" s="69"/>
    </row>
    <row r="24">
      <c r="B24" s="60" t="s">
        <v>1546</v>
      </c>
      <c r="C24" s="50" t="s">
        <v>1659</v>
      </c>
      <c r="D24" s="50" t="s">
        <v>1660</v>
      </c>
      <c r="E24" s="50" t="s">
        <v>1547</v>
      </c>
      <c r="F24" s="50" t="s">
        <v>1661</v>
      </c>
      <c r="G24" s="50" t="s">
        <v>1662</v>
      </c>
      <c r="H24" s="50" t="s">
        <v>1663</v>
      </c>
      <c r="I24" s="50" t="s">
        <v>615</v>
      </c>
      <c r="J24" s="50" t="s">
        <v>1664</v>
      </c>
      <c r="K24" s="50" t="s">
        <v>1665</v>
      </c>
      <c r="L24" s="50" t="s">
        <v>1666</v>
      </c>
      <c r="M24" s="50" t="s">
        <v>523</v>
      </c>
      <c r="N24" s="50" t="s">
        <v>1667</v>
      </c>
      <c r="O24" s="50" t="s">
        <v>1668</v>
      </c>
      <c r="P24" s="50" t="s">
        <v>1669</v>
      </c>
      <c r="Q24" s="50" t="s">
        <v>523</v>
      </c>
      <c r="R24" s="50" t="s">
        <v>1667</v>
      </c>
      <c r="S24" s="50" t="s">
        <v>1670</v>
      </c>
      <c r="T24" s="70" t="s">
        <v>1671</v>
      </c>
    </row>
    <row r="25">
      <c r="B25" s="61" t="s">
        <v>1561</v>
      </c>
      <c r="C25" s="47" t="s">
        <v>222</v>
      </c>
      <c r="D25" s="47" t="s">
        <v>1672</v>
      </c>
      <c r="E25" s="47" t="s">
        <v>739</v>
      </c>
      <c r="F25" s="47" t="s">
        <v>1673</v>
      </c>
      <c r="G25" s="47" t="s">
        <v>904</v>
      </c>
      <c r="H25" s="47" t="s">
        <v>1674</v>
      </c>
      <c r="I25" s="47" t="s">
        <v>1675</v>
      </c>
      <c r="J25" s="47" t="s">
        <v>1676</v>
      </c>
      <c r="K25" s="47" t="s">
        <v>1182</v>
      </c>
      <c r="L25" s="47" t="s">
        <v>1677</v>
      </c>
      <c r="M25" s="47" t="s">
        <v>1572</v>
      </c>
      <c r="N25" s="47" t="s">
        <v>1678</v>
      </c>
      <c r="O25" s="47" t="s">
        <v>623</v>
      </c>
      <c r="P25" s="47" t="s">
        <v>624</v>
      </c>
      <c r="Q25" s="47" t="s">
        <v>1679</v>
      </c>
      <c r="R25" s="47" t="s">
        <v>1680</v>
      </c>
      <c r="S25" s="47" t="s">
        <v>571</v>
      </c>
      <c r="T25" s="67" t="s">
        <v>1681</v>
      </c>
    </row>
    <row r="26">
      <c r="B26" s="60" t="s">
        <v>1574</v>
      </c>
      <c r="C26" s="50" t="s">
        <v>551</v>
      </c>
      <c r="D26" s="50" t="s">
        <v>1682</v>
      </c>
      <c r="E26" s="50" t="s">
        <v>739</v>
      </c>
      <c r="F26" s="50" t="s">
        <v>1683</v>
      </c>
      <c r="G26" s="50" t="s">
        <v>546</v>
      </c>
      <c r="H26" s="50" t="s">
        <v>1684</v>
      </c>
      <c r="I26" s="50" t="s">
        <v>1268</v>
      </c>
      <c r="J26" s="50" t="s">
        <v>1685</v>
      </c>
      <c r="K26" s="50" t="s">
        <v>1686</v>
      </c>
      <c r="L26" s="50" t="s">
        <v>1687</v>
      </c>
      <c r="M26" s="50" t="s">
        <v>1688</v>
      </c>
      <c r="N26" s="50" t="s">
        <v>1689</v>
      </c>
      <c r="O26" s="50" t="s">
        <v>1688</v>
      </c>
      <c r="P26" s="50" t="s">
        <v>1690</v>
      </c>
      <c r="Q26" s="50" t="s">
        <v>1231</v>
      </c>
      <c r="R26" s="50" t="s">
        <v>1691</v>
      </c>
      <c r="S26" s="50" t="s">
        <v>1655</v>
      </c>
      <c r="T26" s="70" t="s">
        <v>1692</v>
      </c>
    </row>
    <row r="27">
      <c r="B27" s="63" t="s">
        <v>1051</v>
      </c>
      <c r="C27" s="49"/>
      <c r="D27" s="49"/>
      <c r="E27" s="49"/>
      <c r="F27" s="49"/>
      <c r="G27" s="49"/>
      <c r="H27" s="49"/>
      <c r="I27" s="49"/>
      <c r="J27" s="49"/>
      <c r="K27" s="49"/>
      <c r="L27" s="49"/>
      <c r="M27" s="49"/>
      <c r="N27" s="49"/>
      <c r="O27" s="49"/>
      <c r="P27" s="49"/>
      <c r="Q27" s="49"/>
      <c r="R27" s="49"/>
      <c r="S27" s="49"/>
      <c r="T27" s="69"/>
    </row>
    <row r="28">
      <c r="B28" s="60" t="s">
        <v>1546</v>
      </c>
      <c r="C28" s="50" t="s">
        <v>1693</v>
      </c>
      <c r="D28" s="50" t="s">
        <v>1694</v>
      </c>
      <c r="E28" s="50" t="s">
        <v>1695</v>
      </c>
      <c r="F28" s="50" t="s">
        <v>1696</v>
      </c>
      <c r="G28" s="50" t="s">
        <v>968</v>
      </c>
      <c r="H28" s="50" t="s">
        <v>1697</v>
      </c>
      <c r="I28" s="50" t="s">
        <v>1108</v>
      </c>
      <c r="J28" s="50" t="s">
        <v>1698</v>
      </c>
      <c r="K28" s="50" t="s">
        <v>652</v>
      </c>
      <c r="L28" s="50" t="s">
        <v>1699</v>
      </c>
      <c r="M28" s="50" t="s">
        <v>1700</v>
      </c>
      <c r="N28" s="50" t="s">
        <v>1701</v>
      </c>
      <c r="O28" s="50" t="s">
        <v>1108</v>
      </c>
      <c r="P28" s="50" t="s">
        <v>1702</v>
      </c>
      <c r="Q28" s="50" t="s">
        <v>1197</v>
      </c>
      <c r="R28" s="50" t="s">
        <v>1703</v>
      </c>
      <c r="S28" s="50" t="s">
        <v>1704</v>
      </c>
      <c r="T28" s="70" t="s">
        <v>1705</v>
      </c>
    </row>
    <row r="29">
      <c r="B29" s="61" t="s">
        <v>1561</v>
      </c>
      <c r="C29" s="47" t="s">
        <v>324</v>
      </c>
      <c r="D29" s="47" t="s">
        <v>1706</v>
      </c>
      <c r="E29" s="47" t="s">
        <v>317</v>
      </c>
      <c r="F29" s="47" t="s">
        <v>1707</v>
      </c>
      <c r="G29" s="47" t="s">
        <v>1708</v>
      </c>
      <c r="H29" s="47" t="s">
        <v>1709</v>
      </c>
      <c r="I29" s="47" t="s">
        <v>551</v>
      </c>
      <c r="J29" s="47" t="s">
        <v>1710</v>
      </c>
      <c r="K29" s="47" t="s">
        <v>1602</v>
      </c>
      <c r="L29" s="47" t="s">
        <v>1711</v>
      </c>
      <c r="M29" s="47" t="s">
        <v>364</v>
      </c>
      <c r="N29" s="47" t="s">
        <v>1712</v>
      </c>
      <c r="O29" s="47" t="s">
        <v>124</v>
      </c>
      <c r="P29" s="47" t="s">
        <v>1713</v>
      </c>
      <c r="Q29" s="47" t="s">
        <v>1714</v>
      </c>
      <c r="R29" s="47" t="s">
        <v>1715</v>
      </c>
      <c r="S29" s="47" t="s">
        <v>710</v>
      </c>
      <c r="T29" s="67" t="s">
        <v>1716</v>
      </c>
    </row>
    <row r="30">
      <c r="B30" s="64" t="s">
        <v>1574</v>
      </c>
      <c r="C30" s="51" t="s">
        <v>317</v>
      </c>
      <c r="D30" s="51" t="s">
        <v>1717</v>
      </c>
      <c r="E30" s="51" t="s">
        <v>533</v>
      </c>
      <c r="F30" s="51" t="s">
        <v>1718</v>
      </c>
      <c r="G30" s="51" t="s">
        <v>1208</v>
      </c>
      <c r="H30" s="51" t="s">
        <v>1719</v>
      </c>
      <c r="I30" s="51" t="s">
        <v>1720</v>
      </c>
      <c r="J30" s="51" t="s">
        <v>1721</v>
      </c>
      <c r="K30" s="51" t="s">
        <v>754</v>
      </c>
      <c r="L30" s="51" t="s">
        <v>1722</v>
      </c>
      <c r="M30" s="51" t="s">
        <v>754</v>
      </c>
      <c r="N30" s="51" t="s">
        <v>1723</v>
      </c>
      <c r="O30" s="51" t="s">
        <v>1239</v>
      </c>
      <c r="P30" s="51" t="s">
        <v>1724</v>
      </c>
      <c r="Q30" s="51" t="s">
        <v>647</v>
      </c>
      <c r="R30" s="51" t="s">
        <v>1725</v>
      </c>
      <c r="S30" s="51" t="s">
        <v>366</v>
      </c>
      <c r="T30" s="71" t="s">
        <v>1726</v>
      </c>
    </row>
    <row r="31">
      <c r="B31" t="s">
        <v>403</v>
      </c>
    </row>
    <row r="32">
      <c r="B32" t="s">
        <v>404</v>
      </c>
    </row>
    <row r="33">
      <c r="B33"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1727</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1082</v>
      </c>
      <c r="C11" s="50" t="s">
        <v>1503</v>
      </c>
      <c r="D11" s="50" t="s">
        <v>1728</v>
      </c>
      <c r="E11" s="50" t="s">
        <v>1729</v>
      </c>
      <c r="F11" s="50" t="s">
        <v>1730</v>
      </c>
      <c r="G11" s="50" t="s">
        <v>206</v>
      </c>
      <c r="H11" s="50" t="s">
        <v>1731</v>
      </c>
      <c r="I11" s="50" t="s">
        <v>210</v>
      </c>
      <c r="J11" s="50" t="s">
        <v>1732</v>
      </c>
      <c r="K11" s="50" t="s">
        <v>1733</v>
      </c>
      <c r="L11" s="50" t="s">
        <v>1734</v>
      </c>
      <c r="M11" s="50" t="s">
        <v>1735</v>
      </c>
      <c r="N11" s="50" t="s">
        <v>1736</v>
      </c>
      <c r="O11" s="50" t="s">
        <v>454</v>
      </c>
      <c r="P11" s="50" t="s">
        <v>1737</v>
      </c>
      <c r="Q11" s="50" t="s">
        <v>228</v>
      </c>
      <c r="R11" s="50" t="s">
        <v>229</v>
      </c>
      <c r="S11" s="50" t="s">
        <v>228</v>
      </c>
      <c r="T11" s="70" t="s">
        <v>229</v>
      </c>
    </row>
    <row r="12">
      <c r="B12" s="61" t="s">
        <v>1095</v>
      </c>
      <c r="C12" s="47" t="s">
        <v>1281</v>
      </c>
      <c r="D12" s="47" t="s">
        <v>1738</v>
      </c>
      <c r="E12" s="47" t="s">
        <v>1333</v>
      </c>
      <c r="F12" s="47" t="s">
        <v>1739</v>
      </c>
      <c r="G12" s="47" t="s">
        <v>355</v>
      </c>
      <c r="H12" s="47" t="s">
        <v>1740</v>
      </c>
      <c r="I12" s="47" t="s">
        <v>1741</v>
      </c>
      <c r="J12" s="47" t="s">
        <v>1742</v>
      </c>
      <c r="K12" s="47" t="s">
        <v>1743</v>
      </c>
      <c r="L12" s="47" t="s">
        <v>1744</v>
      </c>
      <c r="M12" s="47" t="s">
        <v>1745</v>
      </c>
      <c r="N12" s="47" t="s">
        <v>1746</v>
      </c>
      <c r="O12" s="47" t="s">
        <v>228</v>
      </c>
      <c r="P12" s="47" t="s">
        <v>229</v>
      </c>
      <c r="Q12" s="47" t="s">
        <v>228</v>
      </c>
      <c r="R12" s="47" t="s">
        <v>229</v>
      </c>
      <c r="S12" s="47" t="s">
        <v>228</v>
      </c>
      <c r="T12" s="67" t="s">
        <v>229</v>
      </c>
    </row>
    <row r="13">
      <c r="B13" s="63" t="s">
        <v>117</v>
      </c>
      <c r="C13" s="49"/>
      <c r="D13" s="49"/>
      <c r="E13" s="49"/>
      <c r="F13" s="49"/>
      <c r="G13" s="49"/>
      <c r="H13" s="49"/>
      <c r="I13" s="49"/>
      <c r="J13" s="49"/>
      <c r="K13" s="49"/>
      <c r="L13" s="49"/>
      <c r="M13" s="49"/>
      <c r="N13" s="49"/>
      <c r="O13" s="49"/>
      <c r="P13" s="49"/>
      <c r="Q13" s="49"/>
      <c r="R13" s="49"/>
      <c r="S13" s="49"/>
      <c r="T13" s="69"/>
    </row>
    <row r="14">
      <c r="B14" s="60" t="s">
        <v>1082</v>
      </c>
      <c r="C14" s="50" t="s">
        <v>408</v>
      </c>
      <c r="D14" s="50" t="s">
        <v>1747</v>
      </c>
      <c r="E14" s="50" t="s">
        <v>1748</v>
      </c>
      <c r="F14" s="50" t="s">
        <v>1749</v>
      </c>
      <c r="G14" s="50" t="s">
        <v>1750</v>
      </c>
      <c r="H14" s="50" t="s">
        <v>1751</v>
      </c>
      <c r="I14" s="50" t="s">
        <v>1752</v>
      </c>
      <c r="J14" s="50" t="s">
        <v>1753</v>
      </c>
      <c r="K14" s="50" t="s">
        <v>1754</v>
      </c>
      <c r="L14" s="50" t="s">
        <v>1755</v>
      </c>
      <c r="M14" s="50" t="s">
        <v>1756</v>
      </c>
      <c r="N14" s="50" t="s">
        <v>1757</v>
      </c>
      <c r="O14" s="50" t="s">
        <v>1758</v>
      </c>
      <c r="P14" s="50" t="s">
        <v>1759</v>
      </c>
      <c r="Q14" s="50" t="s">
        <v>1733</v>
      </c>
      <c r="R14" s="50" t="s">
        <v>1760</v>
      </c>
      <c r="S14" s="50" t="s">
        <v>1110</v>
      </c>
      <c r="T14" s="70" t="s">
        <v>1761</v>
      </c>
    </row>
    <row r="15">
      <c r="B15" s="61" t="s">
        <v>1095</v>
      </c>
      <c r="C15" s="47" t="s">
        <v>63</v>
      </c>
      <c r="D15" s="47" t="s">
        <v>1762</v>
      </c>
      <c r="E15" s="47" t="s">
        <v>192</v>
      </c>
      <c r="F15" s="47" t="s">
        <v>1763</v>
      </c>
      <c r="G15" s="47" t="s">
        <v>1764</v>
      </c>
      <c r="H15" s="47" t="s">
        <v>1765</v>
      </c>
      <c r="I15" s="47" t="s">
        <v>1766</v>
      </c>
      <c r="J15" s="47" t="s">
        <v>1767</v>
      </c>
      <c r="K15" s="47" t="s">
        <v>228</v>
      </c>
      <c r="L15" s="47" t="s">
        <v>229</v>
      </c>
      <c r="M15" s="47" t="s">
        <v>228</v>
      </c>
      <c r="N15" s="47" t="s">
        <v>229</v>
      </c>
      <c r="O15" s="47" t="s">
        <v>228</v>
      </c>
      <c r="P15" s="47" t="s">
        <v>229</v>
      </c>
      <c r="Q15" s="47" t="s">
        <v>228</v>
      </c>
      <c r="R15" s="47" t="s">
        <v>229</v>
      </c>
      <c r="S15" s="47" t="s">
        <v>228</v>
      </c>
      <c r="T15" s="67" t="s">
        <v>229</v>
      </c>
    </row>
    <row r="16">
      <c r="B16" s="63" t="s">
        <v>170</v>
      </c>
      <c r="C16" s="49"/>
      <c r="D16" s="49"/>
      <c r="E16" s="49"/>
      <c r="F16" s="49"/>
      <c r="G16" s="49"/>
      <c r="H16" s="49"/>
      <c r="I16" s="49"/>
      <c r="J16" s="49"/>
      <c r="K16" s="49"/>
      <c r="L16" s="49"/>
      <c r="M16" s="49"/>
      <c r="N16" s="49"/>
      <c r="O16" s="49"/>
      <c r="P16" s="49"/>
      <c r="Q16" s="49"/>
      <c r="R16" s="49"/>
      <c r="S16" s="49"/>
      <c r="T16" s="69"/>
    </row>
    <row r="17">
      <c r="B17" s="60" t="s">
        <v>1082</v>
      </c>
      <c r="C17" s="50" t="s">
        <v>1768</v>
      </c>
      <c r="D17" s="50" t="s">
        <v>1769</v>
      </c>
      <c r="E17" s="50" t="s">
        <v>1456</v>
      </c>
      <c r="F17" s="50" t="s">
        <v>1770</v>
      </c>
      <c r="G17" s="50" t="s">
        <v>1771</v>
      </c>
      <c r="H17" s="50" t="s">
        <v>1772</v>
      </c>
      <c r="I17" s="50" t="s">
        <v>1374</v>
      </c>
      <c r="J17" s="50" t="s">
        <v>1773</v>
      </c>
      <c r="K17" s="50" t="s">
        <v>1774</v>
      </c>
      <c r="L17" s="50" t="s">
        <v>1775</v>
      </c>
      <c r="M17" s="50" t="s">
        <v>1776</v>
      </c>
      <c r="N17" s="50" t="s">
        <v>1777</v>
      </c>
      <c r="O17" s="50" t="s">
        <v>1778</v>
      </c>
      <c r="P17" s="50" t="s">
        <v>1779</v>
      </c>
      <c r="Q17" s="50" t="s">
        <v>1780</v>
      </c>
      <c r="R17" s="50" t="s">
        <v>1781</v>
      </c>
      <c r="S17" s="50" t="s">
        <v>447</v>
      </c>
      <c r="T17" s="70" t="s">
        <v>1782</v>
      </c>
    </row>
    <row r="18">
      <c r="B18" s="61" t="s">
        <v>1095</v>
      </c>
      <c r="C18" s="47" t="s">
        <v>1293</v>
      </c>
      <c r="D18" s="47" t="s">
        <v>1783</v>
      </c>
      <c r="E18" s="47" t="s">
        <v>86</v>
      </c>
      <c r="F18" s="47" t="s">
        <v>1784</v>
      </c>
      <c r="G18" s="47" t="s">
        <v>327</v>
      </c>
      <c r="H18" s="47" t="s">
        <v>1785</v>
      </c>
      <c r="I18" s="47" t="s">
        <v>187</v>
      </c>
      <c r="J18" s="47" t="s">
        <v>1786</v>
      </c>
      <c r="K18" s="47" t="s">
        <v>1787</v>
      </c>
      <c r="L18" s="47" t="s">
        <v>1788</v>
      </c>
      <c r="M18" s="47" t="s">
        <v>1789</v>
      </c>
      <c r="N18" s="47" t="s">
        <v>1790</v>
      </c>
      <c r="O18" s="47" t="s">
        <v>1791</v>
      </c>
      <c r="P18" s="47" t="s">
        <v>1792</v>
      </c>
      <c r="Q18" s="47" t="s">
        <v>1793</v>
      </c>
      <c r="R18" s="47" t="s">
        <v>1794</v>
      </c>
      <c r="S18" s="47" t="s">
        <v>228</v>
      </c>
      <c r="T18" s="67" t="s">
        <v>229</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1082</v>
      </c>
      <c r="C21" s="50" t="s">
        <v>1795</v>
      </c>
      <c r="D21" s="50" t="s">
        <v>1796</v>
      </c>
      <c r="E21" s="50" t="s">
        <v>1797</v>
      </c>
      <c r="F21" s="50" t="s">
        <v>1798</v>
      </c>
      <c r="G21" s="50" t="s">
        <v>154</v>
      </c>
      <c r="H21" s="50" t="s">
        <v>1799</v>
      </c>
      <c r="I21" s="50" t="s">
        <v>1800</v>
      </c>
      <c r="J21" s="50" t="s">
        <v>1801</v>
      </c>
      <c r="K21" s="50" t="s">
        <v>248</v>
      </c>
      <c r="L21" s="50" t="s">
        <v>1802</v>
      </c>
      <c r="M21" s="50" t="s">
        <v>1803</v>
      </c>
      <c r="N21" s="50" t="s">
        <v>1804</v>
      </c>
      <c r="O21" s="50" t="s">
        <v>1774</v>
      </c>
      <c r="P21" s="50" t="s">
        <v>1805</v>
      </c>
      <c r="Q21" s="50" t="s">
        <v>228</v>
      </c>
      <c r="R21" s="50" t="s">
        <v>229</v>
      </c>
      <c r="S21" s="50" t="s">
        <v>228</v>
      </c>
      <c r="T21" s="70" t="s">
        <v>229</v>
      </c>
    </row>
    <row r="22">
      <c r="B22" s="61" t="s">
        <v>1095</v>
      </c>
      <c r="C22" s="47" t="s">
        <v>286</v>
      </c>
      <c r="D22" s="47" t="s">
        <v>1806</v>
      </c>
      <c r="E22" s="47" t="s">
        <v>1807</v>
      </c>
      <c r="F22" s="47" t="s">
        <v>1808</v>
      </c>
      <c r="G22" s="47" t="s">
        <v>378</v>
      </c>
      <c r="H22" s="47" t="s">
        <v>1809</v>
      </c>
      <c r="I22" s="47" t="s">
        <v>1810</v>
      </c>
      <c r="J22" s="47" t="s">
        <v>1811</v>
      </c>
      <c r="K22" s="47" t="s">
        <v>1812</v>
      </c>
      <c r="L22" s="47" t="s">
        <v>1813</v>
      </c>
      <c r="M22" s="47" t="s">
        <v>1814</v>
      </c>
      <c r="N22" s="47" t="s">
        <v>1815</v>
      </c>
      <c r="O22" s="47" t="s">
        <v>1787</v>
      </c>
      <c r="P22" s="47" t="s">
        <v>1816</v>
      </c>
      <c r="Q22" s="47" t="s">
        <v>228</v>
      </c>
      <c r="R22" s="47" t="s">
        <v>229</v>
      </c>
      <c r="S22" s="47" t="s">
        <v>228</v>
      </c>
      <c r="T22" s="67" t="s">
        <v>229</v>
      </c>
    </row>
    <row r="23">
      <c r="B23" s="63" t="s">
        <v>1051</v>
      </c>
      <c r="C23" s="49"/>
      <c r="D23" s="49"/>
      <c r="E23" s="49"/>
      <c r="F23" s="49"/>
      <c r="G23" s="49"/>
      <c r="H23" s="49"/>
      <c r="I23" s="49"/>
      <c r="J23" s="49"/>
      <c r="K23" s="49"/>
      <c r="L23" s="49"/>
      <c r="M23" s="49"/>
      <c r="N23" s="49"/>
      <c r="O23" s="49"/>
      <c r="P23" s="49"/>
      <c r="Q23" s="49"/>
      <c r="R23" s="49"/>
      <c r="S23" s="49"/>
      <c r="T23" s="69"/>
    </row>
    <row r="24">
      <c r="B24" s="60" t="s">
        <v>1082</v>
      </c>
      <c r="C24" s="50" t="s">
        <v>1632</v>
      </c>
      <c r="D24" s="50" t="s">
        <v>1817</v>
      </c>
      <c r="E24" s="50" t="s">
        <v>1622</v>
      </c>
      <c r="F24" s="50" t="s">
        <v>1818</v>
      </c>
      <c r="G24" s="50" t="s">
        <v>1819</v>
      </c>
      <c r="H24" s="50" t="s">
        <v>1820</v>
      </c>
      <c r="I24" s="50" t="s">
        <v>1821</v>
      </c>
      <c r="J24" s="50" t="s">
        <v>1822</v>
      </c>
      <c r="K24" s="50" t="s">
        <v>1823</v>
      </c>
      <c r="L24" s="50" t="s">
        <v>1824</v>
      </c>
      <c r="M24" s="50" t="s">
        <v>1002</v>
      </c>
      <c r="N24" s="50" t="s">
        <v>1825</v>
      </c>
      <c r="O24" s="50" t="s">
        <v>499</v>
      </c>
      <c r="P24" s="50" t="s">
        <v>1826</v>
      </c>
      <c r="Q24" s="50" t="s">
        <v>1462</v>
      </c>
      <c r="R24" s="50" t="s">
        <v>1827</v>
      </c>
      <c r="S24" s="50" t="s">
        <v>723</v>
      </c>
      <c r="T24" s="70" t="s">
        <v>1828</v>
      </c>
    </row>
    <row r="25">
      <c r="B25" s="74" t="s">
        <v>1095</v>
      </c>
      <c r="C25" s="73" t="s">
        <v>1647</v>
      </c>
      <c r="D25" s="73" t="s">
        <v>1829</v>
      </c>
      <c r="E25" s="73" t="s">
        <v>1830</v>
      </c>
      <c r="F25" s="73" t="s">
        <v>1831</v>
      </c>
      <c r="G25" s="73" t="s">
        <v>1832</v>
      </c>
      <c r="H25" s="73" t="s">
        <v>1833</v>
      </c>
      <c r="I25" s="73" t="s">
        <v>1834</v>
      </c>
      <c r="J25" s="73" t="s">
        <v>1835</v>
      </c>
      <c r="K25" s="73" t="s">
        <v>228</v>
      </c>
      <c r="L25" s="73" t="s">
        <v>229</v>
      </c>
      <c r="M25" s="73" t="s">
        <v>228</v>
      </c>
      <c r="N25" s="73" t="s">
        <v>229</v>
      </c>
      <c r="O25" s="73" t="s">
        <v>228</v>
      </c>
      <c r="P25" s="73" t="s">
        <v>229</v>
      </c>
      <c r="Q25" s="73" t="s">
        <v>228</v>
      </c>
      <c r="R25" s="73" t="s">
        <v>229</v>
      </c>
      <c r="S25" s="73" t="s">
        <v>228</v>
      </c>
      <c r="T25" s="75" t="s">
        <v>229</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1836</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1837</v>
      </c>
      <c r="C11" s="50" t="s">
        <v>1838</v>
      </c>
      <c r="D11" s="50" t="s">
        <v>1839</v>
      </c>
      <c r="E11" s="50" t="s">
        <v>1840</v>
      </c>
      <c r="F11" s="50" t="s">
        <v>1841</v>
      </c>
      <c r="G11" s="50" t="s">
        <v>1842</v>
      </c>
      <c r="H11" s="70" t="s">
        <v>1843</v>
      </c>
    </row>
    <row r="12">
      <c r="B12" s="61" t="s">
        <v>1844</v>
      </c>
      <c r="C12" s="47" t="s">
        <v>1043</v>
      </c>
      <c r="D12" s="47" t="s">
        <v>1845</v>
      </c>
      <c r="E12" s="47" t="s">
        <v>1846</v>
      </c>
      <c r="F12" s="47" t="s">
        <v>1847</v>
      </c>
      <c r="G12" s="47" t="s">
        <v>148</v>
      </c>
      <c r="H12" s="67" t="s">
        <v>1848</v>
      </c>
    </row>
    <row r="13">
      <c r="B13" s="60" t="s">
        <v>1849</v>
      </c>
      <c r="C13" s="50" t="s">
        <v>238</v>
      </c>
      <c r="D13" s="50" t="s">
        <v>1850</v>
      </c>
      <c r="E13" s="50" t="s">
        <v>1851</v>
      </c>
      <c r="F13" s="50" t="s">
        <v>1852</v>
      </c>
      <c r="G13" s="50" t="s">
        <v>1853</v>
      </c>
      <c r="H13" s="70" t="s">
        <v>1854</v>
      </c>
    </row>
    <row r="14">
      <c r="B14" s="63" t="s">
        <v>117</v>
      </c>
      <c r="C14" s="49"/>
      <c r="D14" s="49"/>
      <c r="E14" s="49"/>
      <c r="F14" s="49"/>
      <c r="G14" s="49"/>
      <c r="H14" s="69"/>
    </row>
    <row r="15">
      <c r="B15" s="60" t="s">
        <v>1837</v>
      </c>
      <c r="C15" s="50" t="s">
        <v>1855</v>
      </c>
      <c r="D15" s="50" t="s">
        <v>1856</v>
      </c>
      <c r="E15" s="50" t="s">
        <v>1385</v>
      </c>
      <c r="F15" s="50" t="s">
        <v>1857</v>
      </c>
      <c r="G15" s="50" t="s">
        <v>1858</v>
      </c>
      <c r="H15" s="70" t="s">
        <v>1859</v>
      </c>
    </row>
    <row r="16">
      <c r="B16" s="61" t="s">
        <v>1844</v>
      </c>
      <c r="C16" s="47" t="s">
        <v>739</v>
      </c>
      <c r="D16" s="47" t="s">
        <v>1860</v>
      </c>
      <c r="E16" s="47" t="s">
        <v>1598</v>
      </c>
      <c r="F16" s="47" t="s">
        <v>1861</v>
      </c>
      <c r="G16" s="47" t="s">
        <v>1862</v>
      </c>
      <c r="H16" s="67" t="s">
        <v>1863</v>
      </c>
    </row>
    <row r="17">
      <c r="B17" s="60" t="s">
        <v>1849</v>
      </c>
      <c r="C17" s="50" t="s">
        <v>178</v>
      </c>
      <c r="D17" s="50" t="s">
        <v>1864</v>
      </c>
      <c r="E17" s="50" t="s">
        <v>67</v>
      </c>
      <c r="F17" s="50" t="s">
        <v>1865</v>
      </c>
      <c r="G17" s="50" t="s">
        <v>1122</v>
      </c>
      <c r="H17" s="70" t="s">
        <v>1866</v>
      </c>
    </row>
    <row r="18">
      <c r="B18" s="63" t="s">
        <v>170</v>
      </c>
      <c r="C18" s="49"/>
      <c r="D18" s="49"/>
      <c r="E18" s="49"/>
      <c r="F18" s="49"/>
      <c r="G18" s="49"/>
      <c r="H18" s="69"/>
    </row>
    <row r="19">
      <c r="B19" s="60" t="s">
        <v>1837</v>
      </c>
      <c r="C19" s="50" t="s">
        <v>1867</v>
      </c>
      <c r="D19" s="50" t="s">
        <v>1868</v>
      </c>
      <c r="E19" s="50" t="s">
        <v>1456</v>
      </c>
      <c r="F19" s="50" t="s">
        <v>1869</v>
      </c>
      <c r="G19" s="50" t="s">
        <v>1870</v>
      </c>
      <c r="H19" s="70" t="s">
        <v>1871</v>
      </c>
    </row>
    <row r="20">
      <c r="B20" s="61" t="s">
        <v>1844</v>
      </c>
      <c r="C20" s="47" t="s">
        <v>312</v>
      </c>
      <c r="D20" s="47" t="s">
        <v>1872</v>
      </c>
      <c r="E20" s="47" t="s">
        <v>69</v>
      </c>
      <c r="F20" s="47" t="s">
        <v>1873</v>
      </c>
      <c r="G20" s="47" t="s">
        <v>1203</v>
      </c>
      <c r="H20" s="67" t="s">
        <v>1874</v>
      </c>
    </row>
    <row r="21">
      <c r="B21" s="60" t="s">
        <v>1849</v>
      </c>
      <c r="C21" s="50" t="s">
        <v>73</v>
      </c>
      <c r="D21" s="50" t="s">
        <v>1875</v>
      </c>
      <c r="E21" s="50" t="s">
        <v>982</v>
      </c>
      <c r="F21" s="50" t="s">
        <v>1876</v>
      </c>
      <c r="G21" s="50" t="s">
        <v>1429</v>
      </c>
      <c r="H21" s="70" t="s">
        <v>1877</v>
      </c>
    </row>
    <row r="22">
      <c r="B22" s="62" t="s">
        <v>218</v>
      </c>
      <c r="C22" s="48"/>
      <c r="D22" s="48"/>
      <c r="E22" s="48"/>
      <c r="F22" s="48"/>
      <c r="G22" s="48"/>
      <c r="H22" s="68"/>
    </row>
    <row r="23">
      <c r="B23" s="63" t="s">
        <v>1020</v>
      </c>
      <c r="C23" s="49"/>
      <c r="D23" s="49"/>
      <c r="E23" s="49"/>
      <c r="F23" s="49"/>
      <c r="G23" s="49"/>
      <c r="H23" s="69"/>
    </row>
    <row r="24">
      <c r="B24" s="60" t="s">
        <v>1837</v>
      </c>
      <c r="C24" s="50" t="s">
        <v>1878</v>
      </c>
      <c r="D24" s="50" t="s">
        <v>1879</v>
      </c>
      <c r="E24" s="50" t="s">
        <v>1880</v>
      </c>
      <c r="F24" s="50" t="s">
        <v>1881</v>
      </c>
      <c r="G24" s="50" t="s">
        <v>1882</v>
      </c>
      <c r="H24" s="70" t="s">
        <v>1883</v>
      </c>
    </row>
    <row r="25">
      <c r="B25" s="61" t="s">
        <v>1844</v>
      </c>
      <c r="C25" s="47" t="s">
        <v>1884</v>
      </c>
      <c r="D25" s="47" t="s">
        <v>1885</v>
      </c>
      <c r="E25" s="47" t="s">
        <v>1886</v>
      </c>
      <c r="F25" s="47" t="s">
        <v>1887</v>
      </c>
      <c r="G25" s="47" t="s">
        <v>1308</v>
      </c>
      <c r="H25" s="67" t="s">
        <v>1888</v>
      </c>
    </row>
    <row r="26">
      <c r="B26" s="60" t="s">
        <v>1849</v>
      </c>
      <c r="C26" s="50" t="s">
        <v>1889</v>
      </c>
      <c r="D26" s="50" t="s">
        <v>1890</v>
      </c>
      <c r="E26" s="50" t="s">
        <v>1830</v>
      </c>
      <c r="F26" s="50" t="s">
        <v>1891</v>
      </c>
      <c r="G26" s="50" t="s">
        <v>1892</v>
      </c>
      <c r="H26" s="70" t="s">
        <v>1893</v>
      </c>
    </row>
    <row r="27">
      <c r="B27" s="63" t="s">
        <v>1051</v>
      </c>
      <c r="C27" s="49"/>
      <c r="D27" s="49"/>
      <c r="E27" s="49"/>
      <c r="F27" s="49"/>
      <c r="G27" s="49"/>
      <c r="H27" s="69"/>
    </row>
    <row r="28">
      <c r="B28" s="60" t="s">
        <v>1837</v>
      </c>
      <c r="C28" s="50" t="s">
        <v>1894</v>
      </c>
      <c r="D28" s="50" t="s">
        <v>1895</v>
      </c>
      <c r="E28" s="50" t="s">
        <v>1896</v>
      </c>
      <c r="F28" s="50" t="s">
        <v>1897</v>
      </c>
      <c r="G28" s="50" t="s">
        <v>353</v>
      </c>
      <c r="H28" s="70" t="s">
        <v>1898</v>
      </c>
    </row>
    <row r="29">
      <c r="B29" s="61" t="s">
        <v>1844</v>
      </c>
      <c r="C29" s="47" t="s">
        <v>1899</v>
      </c>
      <c r="D29" s="47" t="s">
        <v>1900</v>
      </c>
      <c r="E29" s="47" t="s">
        <v>950</v>
      </c>
      <c r="F29" s="47" t="s">
        <v>1901</v>
      </c>
      <c r="G29" s="47" t="s">
        <v>192</v>
      </c>
      <c r="H29" s="67" t="s">
        <v>1902</v>
      </c>
    </row>
    <row r="30">
      <c r="B30" s="64" t="s">
        <v>1849</v>
      </c>
      <c r="C30" s="51" t="s">
        <v>984</v>
      </c>
      <c r="D30" s="51" t="s">
        <v>985</v>
      </c>
      <c r="E30" s="51" t="s">
        <v>65</v>
      </c>
      <c r="F30" s="51" t="s">
        <v>1903</v>
      </c>
      <c r="G30" s="51" t="s">
        <v>1904</v>
      </c>
      <c r="H30" s="71" t="s">
        <v>1905</v>
      </c>
    </row>
    <row r="31">
      <c r="B31" t="s">
        <v>403</v>
      </c>
    </row>
    <row r="32">
      <c r="B32" t="s">
        <v>404</v>
      </c>
    </row>
    <row r="33">
      <c r="B33"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1906</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1907</v>
      </c>
      <c r="C11" s="50" t="s">
        <v>1180</v>
      </c>
      <c r="D11" s="50" t="s">
        <v>1908</v>
      </c>
      <c r="E11" s="50" t="s">
        <v>364</v>
      </c>
      <c r="F11" s="50" t="s">
        <v>1909</v>
      </c>
      <c r="G11" s="50" t="s">
        <v>623</v>
      </c>
      <c r="H11" s="50" t="s">
        <v>1910</v>
      </c>
      <c r="I11" s="50" t="s">
        <v>1157</v>
      </c>
      <c r="J11" s="50" t="s">
        <v>1911</v>
      </c>
      <c r="K11" s="50" t="s">
        <v>1657</v>
      </c>
      <c r="L11" s="50" t="s">
        <v>1912</v>
      </c>
      <c r="M11" s="50" t="s">
        <v>1913</v>
      </c>
      <c r="N11" s="50" t="s">
        <v>1914</v>
      </c>
      <c r="O11" s="50" t="s">
        <v>228</v>
      </c>
      <c r="P11" s="50" t="s">
        <v>229</v>
      </c>
      <c r="Q11" s="50" t="s">
        <v>228</v>
      </c>
      <c r="R11" s="50" t="s">
        <v>229</v>
      </c>
      <c r="S11" s="50" t="s">
        <v>228</v>
      </c>
      <c r="T11" s="70" t="s">
        <v>229</v>
      </c>
    </row>
    <row r="12">
      <c r="B12" s="61" t="s">
        <v>1915</v>
      </c>
      <c r="C12" s="47" t="s">
        <v>708</v>
      </c>
      <c r="D12" s="47" t="s">
        <v>1916</v>
      </c>
      <c r="E12" s="47" t="s">
        <v>623</v>
      </c>
      <c r="F12" s="47" t="s">
        <v>1910</v>
      </c>
      <c r="G12" s="47" t="s">
        <v>575</v>
      </c>
      <c r="H12" s="47" t="s">
        <v>1917</v>
      </c>
      <c r="I12" s="47" t="s">
        <v>1568</v>
      </c>
      <c r="J12" s="47" t="s">
        <v>1918</v>
      </c>
      <c r="K12" s="47" t="s">
        <v>1919</v>
      </c>
      <c r="L12" s="47" t="s">
        <v>1920</v>
      </c>
      <c r="M12" s="47" t="s">
        <v>736</v>
      </c>
      <c r="N12" s="47" t="s">
        <v>737</v>
      </c>
      <c r="O12" s="47" t="s">
        <v>228</v>
      </c>
      <c r="P12" s="47" t="s">
        <v>229</v>
      </c>
      <c r="Q12" s="47" t="s">
        <v>228</v>
      </c>
      <c r="R12" s="47" t="s">
        <v>229</v>
      </c>
      <c r="S12" s="47" t="s">
        <v>228</v>
      </c>
      <c r="T12" s="67" t="s">
        <v>229</v>
      </c>
    </row>
    <row r="13">
      <c r="B13" s="60" t="s">
        <v>1921</v>
      </c>
      <c r="C13" s="50" t="s">
        <v>1239</v>
      </c>
      <c r="D13" s="50" t="s">
        <v>1922</v>
      </c>
      <c r="E13" s="50" t="s">
        <v>551</v>
      </c>
      <c r="F13" s="50" t="s">
        <v>1923</v>
      </c>
      <c r="G13" s="50" t="s">
        <v>1602</v>
      </c>
      <c r="H13" s="50" t="s">
        <v>1924</v>
      </c>
      <c r="I13" s="50" t="s">
        <v>1254</v>
      </c>
      <c r="J13" s="50" t="s">
        <v>1925</v>
      </c>
      <c r="K13" s="50" t="s">
        <v>656</v>
      </c>
      <c r="L13" s="50" t="s">
        <v>764</v>
      </c>
      <c r="M13" s="50" t="s">
        <v>1926</v>
      </c>
      <c r="N13" s="50" t="s">
        <v>1927</v>
      </c>
      <c r="O13" s="50" t="s">
        <v>1675</v>
      </c>
      <c r="P13" s="50" t="s">
        <v>1928</v>
      </c>
      <c r="Q13" s="50" t="s">
        <v>228</v>
      </c>
      <c r="R13" s="50" t="s">
        <v>229</v>
      </c>
      <c r="S13" s="50" t="s">
        <v>1926</v>
      </c>
      <c r="T13" s="70" t="s">
        <v>1929</v>
      </c>
    </row>
    <row r="14">
      <c r="B14" s="61" t="s">
        <v>1930</v>
      </c>
      <c r="C14" s="47" t="s">
        <v>710</v>
      </c>
      <c r="D14" s="47" t="s">
        <v>363</v>
      </c>
      <c r="E14" s="47" t="s">
        <v>1602</v>
      </c>
      <c r="F14" s="47" t="s">
        <v>1931</v>
      </c>
      <c r="G14" s="47" t="s">
        <v>1180</v>
      </c>
      <c r="H14" s="47" t="s">
        <v>1932</v>
      </c>
      <c r="I14" s="47" t="s">
        <v>1572</v>
      </c>
      <c r="J14" s="47" t="s">
        <v>1933</v>
      </c>
      <c r="K14" s="47" t="s">
        <v>771</v>
      </c>
      <c r="L14" s="47" t="s">
        <v>1934</v>
      </c>
      <c r="M14" s="47" t="s">
        <v>1686</v>
      </c>
      <c r="N14" s="47" t="s">
        <v>1935</v>
      </c>
      <c r="O14" s="47" t="s">
        <v>1157</v>
      </c>
      <c r="P14" s="47" t="s">
        <v>1936</v>
      </c>
      <c r="Q14" s="47" t="s">
        <v>228</v>
      </c>
      <c r="R14" s="47" t="s">
        <v>229</v>
      </c>
      <c r="S14" s="47" t="s">
        <v>228</v>
      </c>
      <c r="T14" s="67" t="s">
        <v>229</v>
      </c>
    </row>
    <row r="15">
      <c r="B15" s="60" t="s">
        <v>407</v>
      </c>
      <c r="C15" s="50" t="s">
        <v>1104</v>
      </c>
      <c r="D15" s="50" t="s">
        <v>1937</v>
      </c>
      <c r="E15" s="50" t="s">
        <v>1938</v>
      </c>
      <c r="F15" s="50" t="s">
        <v>1939</v>
      </c>
      <c r="G15" s="50" t="s">
        <v>1940</v>
      </c>
      <c r="H15" s="50" t="s">
        <v>1941</v>
      </c>
      <c r="I15" s="50" t="s">
        <v>1942</v>
      </c>
      <c r="J15" s="50" t="s">
        <v>1943</v>
      </c>
      <c r="K15" s="50" t="s">
        <v>1556</v>
      </c>
      <c r="L15" s="50" t="s">
        <v>1944</v>
      </c>
      <c r="M15" s="50" t="s">
        <v>1194</v>
      </c>
      <c r="N15" s="50" t="s">
        <v>1945</v>
      </c>
      <c r="O15" s="50" t="s">
        <v>1946</v>
      </c>
      <c r="P15" s="50" t="s">
        <v>1947</v>
      </c>
      <c r="Q15" s="50" t="s">
        <v>1948</v>
      </c>
      <c r="R15" s="50" t="s">
        <v>1949</v>
      </c>
      <c r="S15" s="50" t="s">
        <v>1950</v>
      </c>
      <c r="T15" s="70" t="s">
        <v>1951</v>
      </c>
    </row>
    <row r="16">
      <c r="B16" s="63" t="s">
        <v>117</v>
      </c>
      <c r="C16" s="49"/>
      <c r="D16" s="49"/>
      <c r="E16" s="49"/>
      <c r="F16" s="49"/>
      <c r="G16" s="49"/>
      <c r="H16" s="49"/>
      <c r="I16" s="49"/>
      <c r="J16" s="49"/>
      <c r="K16" s="49"/>
      <c r="L16" s="49"/>
      <c r="M16" s="49"/>
      <c r="N16" s="49"/>
      <c r="O16" s="49"/>
      <c r="P16" s="49"/>
      <c r="Q16" s="49"/>
      <c r="R16" s="49"/>
      <c r="S16" s="49"/>
      <c r="T16" s="69"/>
    </row>
    <row r="17">
      <c r="B17" s="60" t="s">
        <v>1907</v>
      </c>
      <c r="C17" s="50" t="s">
        <v>319</v>
      </c>
      <c r="D17" s="50" t="s">
        <v>1952</v>
      </c>
      <c r="E17" s="50" t="s">
        <v>1602</v>
      </c>
      <c r="F17" s="50" t="s">
        <v>1711</v>
      </c>
      <c r="G17" s="50" t="s">
        <v>1618</v>
      </c>
      <c r="H17" s="50" t="s">
        <v>1619</v>
      </c>
      <c r="I17" s="50" t="s">
        <v>736</v>
      </c>
      <c r="J17" s="50" t="s">
        <v>737</v>
      </c>
      <c r="K17" s="50" t="s">
        <v>1616</v>
      </c>
      <c r="L17" s="50" t="s">
        <v>1953</v>
      </c>
      <c r="M17" s="50" t="s">
        <v>228</v>
      </c>
      <c r="N17" s="50" t="s">
        <v>229</v>
      </c>
      <c r="O17" s="50" t="s">
        <v>1231</v>
      </c>
      <c r="P17" s="50" t="s">
        <v>1954</v>
      </c>
      <c r="Q17" s="50" t="s">
        <v>228</v>
      </c>
      <c r="R17" s="50" t="s">
        <v>229</v>
      </c>
      <c r="S17" s="50" t="s">
        <v>228</v>
      </c>
      <c r="T17" s="70" t="s">
        <v>229</v>
      </c>
    </row>
    <row r="18">
      <c r="B18" s="61" t="s">
        <v>1915</v>
      </c>
      <c r="C18" s="47" t="s">
        <v>562</v>
      </c>
      <c r="D18" s="47" t="s">
        <v>1955</v>
      </c>
      <c r="E18" s="47" t="s">
        <v>319</v>
      </c>
      <c r="F18" s="47" t="s">
        <v>1956</v>
      </c>
      <c r="G18" s="47" t="s">
        <v>749</v>
      </c>
      <c r="H18" s="47" t="s">
        <v>1957</v>
      </c>
      <c r="I18" s="47" t="s">
        <v>366</v>
      </c>
      <c r="J18" s="47" t="s">
        <v>1958</v>
      </c>
      <c r="K18" s="47" t="s">
        <v>1157</v>
      </c>
      <c r="L18" s="47" t="s">
        <v>1936</v>
      </c>
      <c r="M18" s="47" t="s">
        <v>1157</v>
      </c>
      <c r="N18" s="47" t="s">
        <v>1959</v>
      </c>
      <c r="O18" s="47" t="s">
        <v>1157</v>
      </c>
      <c r="P18" s="47" t="s">
        <v>1911</v>
      </c>
      <c r="Q18" s="47" t="s">
        <v>228</v>
      </c>
      <c r="R18" s="47" t="s">
        <v>229</v>
      </c>
      <c r="S18" s="47" t="s">
        <v>1688</v>
      </c>
      <c r="T18" s="67" t="s">
        <v>1960</v>
      </c>
    </row>
    <row r="19">
      <c r="B19" s="60" t="s">
        <v>1921</v>
      </c>
      <c r="C19" s="50" t="s">
        <v>321</v>
      </c>
      <c r="D19" s="50" t="s">
        <v>1961</v>
      </c>
      <c r="E19" s="50" t="s">
        <v>805</v>
      </c>
      <c r="F19" s="50" t="s">
        <v>1962</v>
      </c>
      <c r="G19" s="50" t="s">
        <v>546</v>
      </c>
      <c r="H19" s="50" t="s">
        <v>1963</v>
      </c>
      <c r="I19" s="50" t="s">
        <v>731</v>
      </c>
      <c r="J19" s="50" t="s">
        <v>1964</v>
      </c>
      <c r="K19" s="50" t="s">
        <v>834</v>
      </c>
      <c r="L19" s="50" t="s">
        <v>1965</v>
      </c>
      <c r="M19" s="50" t="s">
        <v>1182</v>
      </c>
      <c r="N19" s="50" t="s">
        <v>1966</v>
      </c>
      <c r="O19" s="50" t="s">
        <v>879</v>
      </c>
      <c r="P19" s="50" t="s">
        <v>1967</v>
      </c>
      <c r="Q19" s="50" t="s">
        <v>704</v>
      </c>
      <c r="R19" s="50" t="s">
        <v>1968</v>
      </c>
      <c r="S19" s="50" t="s">
        <v>1342</v>
      </c>
      <c r="T19" s="70" t="s">
        <v>1969</v>
      </c>
    </row>
    <row r="20">
      <c r="B20" s="61" t="s">
        <v>1930</v>
      </c>
      <c r="C20" s="47" t="s">
        <v>1153</v>
      </c>
      <c r="D20" s="47" t="s">
        <v>1970</v>
      </c>
      <c r="E20" s="47" t="s">
        <v>1971</v>
      </c>
      <c r="F20" s="47" t="s">
        <v>1099</v>
      </c>
      <c r="G20" s="47" t="s">
        <v>366</v>
      </c>
      <c r="H20" s="47" t="s">
        <v>1972</v>
      </c>
      <c r="I20" s="47" t="s">
        <v>1182</v>
      </c>
      <c r="J20" s="47" t="s">
        <v>1183</v>
      </c>
      <c r="K20" s="47" t="s">
        <v>1973</v>
      </c>
      <c r="L20" s="47" t="s">
        <v>1974</v>
      </c>
      <c r="M20" s="47" t="s">
        <v>1973</v>
      </c>
      <c r="N20" s="47" t="s">
        <v>1975</v>
      </c>
      <c r="O20" s="47" t="s">
        <v>1655</v>
      </c>
      <c r="P20" s="47" t="s">
        <v>1976</v>
      </c>
      <c r="Q20" s="47" t="s">
        <v>228</v>
      </c>
      <c r="R20" s="47" t="s">
        <v>229</v>
      </c>
      <c r="S20" s="47" t="s">
        <v>1919</v>
      </c>
      <c r="T20" s="67" t="s">
        <v>1977</v>
      </c>
    </row>
    <row r="21">
      <c r="B21" s="60" t="s">
        <v>407</v>
      </c>
      <c r="C21" s="50" t="s">
        <v>1069</v>
      </c>
      <c r="D21" s="50" t="s">
        <v>1978</v>
      </c>
      <c r="E21" s="50" t="s">
        <v>1460</v>
      </c>
      <c r="F21" s="50" t="s">
        <v>1979</v>
      </c>
      <c r="G21" s="50" t="s">
        <v>1980</v>
      </c>
      <c r="H21" s="50" t="s">
        <v>1981</v>
      </c>
      <c r="I21" s="50" t="s">
        <v>1982</v>
      </c>
      <c r="J21" s="50" t="s">
        <v>1983</v>
      </c>
      <c r="K21" s="50" t="s">
        <v>652</v>
      </c>
      <c r="L21" s="50" t="s">
        <v>1984</v>
      </c>
      <c r="M21" s="50" t="s">
        <v>441</v>
      </c>
      <c r="N21" s="50" t="s">
        <v>1985</v>
      </c>
      <c r="O21" s="50" t="s">
        <v>1986</v>
      </c>
      <c r="P21" s="50" t="s">
        <v>1987</v>
      </c>
      <c r="Q21" s="50" t="s">
        <v>1988</v>
      </c>
      <c r="R21" s="50" t="s">
        <v>1989</v>
      </c>
      <c r="S21" s="50" t="s">
        <v>1990</v>
      </c>
      <c r="T21" s="70" t="s">
        <v>1991</v>
      </c>
    </row>
    <row r="22">
      <c r="B22" s="63" t="s">
        <v>170</v>
      </c>
      <c r="C22" s="49"/>
      <c r="D22" s="49"/>
      <c r="E22" s="49"/>
      <c r="F22" s="49"/>
      <c r="G22" s="49"/>
      <c r="H22" s="49"/>
      <c r="I22" s="49"/>
      <c r="J22" s="49"/>
      <c r="K22" s="49"/>
      <c r="L22" s="49"/>
      <c r="M22" s="49"/>
      <c r="N22" s="49"/>
      <c r="O22" s="49"/>
      <c r="P22" s="49"/>
      <c r="Q22" s="49"/>
      <c r="R22" s="49"/>
      <c r="S22" s="49"/>
      <c r="T22" s="69"/>
    </row>
    <row r="23">
      <c r="B23" s="60" t="s">
        <v>1907</v>
      </c>
      <c r="C23" s="50" t="s">
        <v>881</v>
      </c>
      <c r="D23" s="50" t="s">
        <v>1992</v>
      </c>
      <c r="E23" s="50" t="s">
        <v>710</v>
      </c>
      <c r="F23" s="50" t="s">
        <v>1993</v>
      </c>
      <c r="G23" s="50" t="s">
        <v>366</v>
      </c>
      <c r="H23" s="50" t="s">
        <v>1994</v>
      </c>
      <c r="I23" s="50" t="s">
        <v>1616</v>
      </c>
      <c r="J23" s="50" t="s">
        <v>666</v>
      </c>
      <c r="K23" s="50" t="s">
        <v>1926</v>
      </c>
      <c r="L23" s="50" t="s">
        <v>1995</v>
      </c>
      <c r="M23" s="50" t="s">
        <v>839</v>
      </c>
      <c r="N23" s="50" t="s">
        <v>1996</v>
      </c>
      <c r="O23" s="50" t="s">
        <v>1231</v>
      </c>
      <c r="P23" s="50" t="s">
        <v>1954</v>
      </c>
      <c r="Q23" s="50" t="s">
        <v>228</v>
      </c>
      <c r="R23" s="50" t="s">
        <v>229</v>
      </c>
      <c r="S23" s="50" t="s">
        <v>228</v>
      </c>
      <c r="T23" s="70" t="s">
        <v>229</v>
      </c>
    </row>
    <row r="24">
      <c r="B24" s="61" t="s">
        <v>1915</v>
      </c>
      <c r="C24" s="47" t="s">
        <v>537</v>
      </c>
      <c r="D24" s="47" t="s">
        <v>1997</v>
      </c>
      <c r="E24" s="47" t="s">
        <v>749</v>
      </c>
      <c r="F24" s="47" t="s">
        <v>1998</v>
      </c>
      <c r="G24" s="47" t="s">
        <v>362</v>
      </c>
      <c r="H24" s="47" t="s">
        <v>1999</v>
      </c>
      <c r="I24" s="47" t="s">
        <v>1582</v>
      </c>
      <c r="J24" s="47" t="s">
        <v>2000</v>
      </c>
      <c r="K24" s="47" t="s">
        <v>663</v>
      </c>
      <c r="L24" s="47" t="s">
        <v>664</v>
      </c>
      <c r="M24" s="47" t="s">
        <v>1616</v>
      </c>
      <c r="N24" s="47" t="s">
        <v>2001</v>
      </c>
      <c r="O24" s="47" t="s">
        <v>1913</v>
      </c>
      <c r="P24" s="47" t="s">
        <v>2002</v>
      </c>
      <c r="Q24" s="47" t="s">
        <v>1688</v>
      </c>
      <c r="R24" s="47" t="s">
        <v>2003</v>
      </c>
      <c r="S24" s="47" t="s">
        <v>1231</v>
      </c>
      <c r="T24" s="67" t="s">
        <v>2004</v>
      </c>
    </row>
    <row r="25">
      <c r="B25" s="60" t="s">
        <v>1921</v>
      </c>
      <c r="C25" s="50" t="s">
        <v>546</v>
      </c>
      <c r="D25" s="50" t="s">
        <v>2005</v>
      </c>
      <c r="E25" s="50" t="s">
        <v>183</v>
      </c>
      <c r="F25" s="50" t="s">
        <v>2006</v>
      </c>
      <c r="G25" s="50" t="s">
        <v>904</v>
      </c>
      <c r="H25" s="50" t="s">
        <v>2007</v>
      </c>
      <c r="I25" s="50" t="s">
        <v>1644</v>
      </c>
      <c r="J25" s="50" t="s">
        <v>2008</v>
      </c>
      <c r="K25" s="50" t="s">
        <v>656</v>
      </c>
      <c r="L25" s="50" t="s">
        <v>2009</v>
      </c>
      <c r="M25" s="50" t="s">
        <v>1572</v>
      </c>
      <c r="N25" s="50" t="s">
        <v>2010</v>
      </c>
      <c r="O25" s="50" t="s">
        <v>2011</v>
      </c>
      <c r="P25" s="50" t="s">
        <v>2012</v>
      </c>
      <c r="Q25" s="50" t="s">
        <v>1926</v>
      </c>
      <c r="R25" s="50" t="s">
        <v>1995</v>
      </c>
      <c r="S25" s="50" t="s">
        <v>1254</v>
      </c>
      <c r="T25" s="70" t="s">
        <v>2013</v>
      </c>
    </row>
    <row r="26">
      <c r="B26" s="61" t="s">
        <v>1930</v>
      </c>
      <c r="C26" s="47" t="s">
        <v>1180</v>
      </c>
      <c r="D26" s="47" t="s">
        <v>2014</v>
      </c>
      <c r="E26" s="47" t="s">
        <v>1151</v>
      </c>
      <c r="F26" s="47" t="s">
        <v>2015</v>
      </c>
      <c r="G26" s="47" t="s">
        <v>1675</v>
      </c>
      <c r="H26" s="47" t="s">
        <v>2016</v>
      </c>
      <c r="I26" s="47" t="s">
        <v>1618</v>
      </c>
      <c r="J26" s="47" t="s">
        <v>1569</v>
      </c>
      <c r="K26" s="47" t="s">
        <v>2017</v>
      </c>
      <c r="L26" s="47" t="s">
        <v>2018</v>
      </c>
      <c r="M26" s="47" t="s">
        <v>1568</v>
      </c>
      <c r="N26" s="47" t="s">
        <v>2019</v>
      </c>
      <c r="O26" s="47" t="s">
        <v>1688</v>
      </c>
      <c r="P26" s="47" t="s">
        <v>2020</v>
      </c>
      <c r="Q26" s="47" t="s">
        <v>2021</v>
      </c>
      <c r="R26" s="47" t="s">
        <v>2022</v>
      </c>
      <c r="S26" s="47" t="s">
        <v>1231</v>
      </c>
      <c r="T26" s="67" t="s">
        <v>2023</v>
      </c>
    </row>
    <row r="27">
      <c r="B27" s="60" t="s">
        <v>407</v>
      </c>
      <c r="C27" s="50" t="s">
        <v>1586</v>
      </c>
      <c r="D27" s="50" t="s">
        <v>2024</v>
      </c>
      <c r="E27" s="50" t="s">
        <v>2025</v>
      </c>
      <c r="F27" s="50" t="s">
        <v>2026</v>
      </c>
      <c r="G27" s="50" t="s">
        <v>1754</v>
      </c>
      <c r="H27" s="50" t="s">
        <v>2027</v>
      </c>
      <c r="I27" s="50" t="s">
        <v>2028</v>
      </c>
      <c r="J27" s="50" t="s">
        <v>2029</v>
      </c>
      <c r="K27" s="50" t="s">
        <v>459</v>
      </c>
      <c r="L27" s="50" t="s">
        <v>2030</v>
      </c>
      <c r="M27" s="50" t="s">
        <v>484</v>
      </c>
      <c r="N27" s="50" t="s">
        <v>2031</v>
      </c>
      <c r="O27" s="50" t="s">
        <v>484</v>
      </c>
      <c r="P27" s="50" t="s">
        <v>2032</v>
      </c>
      <c r="Q27" s="50" t="s">
        <v>1165</v>
      </c>
      <c r="R27" s="50" t="s">
        <v>2033</v>
      </c>
      <c r="S27" s="50" t="s">
        <v>499</v>
      </c>
      <c r="T27" s="70" t="s">
        <v>2034</v>
      </c>
    </row>
    <row r="28">
      <c r="B28" s="62" t="s">
        <v>1020</v>
      </c>
      <c r="C28" s="48"/>
      <c r="D28" s="48"/>
      <c r="E28" s="48"/>
      <c r="F28" s="48"/>
      <c r="G28" s="48"/>
      <c r="H28" s="48"/>
      <c r="I28" s="48"/>
      <c r="J28" s="48"/>
      <c r="K28" s="48"/>
      <c r="L28" s="48"/>
      <c r="M28" s="48"/>
      <c r="N28" s="48"/>
      <c r="O28" s="48"/>
      <c r="P28" s="48"/>
      <c r="Q28" s="48"/>
      <c r="R28" s="48"/>
      <c r="S28" s="48"/>
      <c r="T28" s="68"/>
    </row>
    <row r="29">
      <c r="B29" s="63" t="s">
        <v>61</v>
      </c>
      <c r="C29" s="49"/>
      <c r="D29" s="49"/>
      <c r="E29" s="49"/>
      <c r="F29" s="49"/>
      <c r="G29" s="49"/>
      <c r="H29" s="49"/>
      <c r="I29" s="49"/>
      <c r="J29" s="49"/>
      <c r="K29" s="49"/>
      <c r="L29" s="49"/>
      <c r="M29" s="49"/>
      <c r="N29" s="49"/>
      <c r="O29" s="49"/>
      <c r="P29" s="49"/>
      <c r="Q29" s="49"/>
      <c r="R29" s="49"/>
      <c r="S29" s="49"/>
      <c r="T29" s="69"/>
    </row>
    <row r="30">
      <c r="B30" s="60" t="s">
        <v>1907</v>
      </c>
      <c r="C30" s="50" t="s">
        <v>623</v>
      </c>
      <c r="D30" s="50" t="s">
        <v>2035</v>
      </c>
      <c r="E30" s="50" t="s">
        <v>366</v>
      </c>
      <c r="F30" s="50" t="s">
        <v>1972</v>
      </c>
      <c r="G30" s="50" t="s">
        <v>1129</v>
      </c>
      <c r="H30" s="50" t="s">
        <v>2036</v>
      </c>
      <c r="I30" s="50" t="s">
        <v>228</v>
      </c>
      <c r="J30" s="50" t="s">
        <v>229</v>
      </c>
      <c r="K30" s="50" t="s">
        <v>1926</v>
      </c>
      <c r="L30" s="50" t="s">
        <v>2037</v>
      </c>
      <c r="M30" s="50" t="s">
        <v>228</v>
      </c>
      <c r="N30" s="50" t="s">
        <v>229</v>
      </c>
      <c r="O30" s="50" t="s">
        <v>228</v>
      </c>
      <c r="P30" s="50" t="s">
        <v>229</v>
      </c>
      <c r="Q30" s="50" t="s">
        <v>228</v>
      </c>
      <c r="R30" s="50" t="s">
        <v>229</v>
      </c>
      <c r="S30" s="50" t="s">
        <v>228</v>
      </c>
      <c r="T30" s="70" t="s">
        <v>229</v>
      </c>
    </row>
    <row r="31">
      <c r="B31" s="61" t="s">
        <v>1915</v>
      </c>
      <c r="C31" s="47" t="s">
        <v>126</v>
      </c>
      <c r="D31" s="47" t="s">
        <v>1155</v>
      </c>
      <c r="E31" s="47" t="s">
        <v>2038</v>
      </c>
      <c r="F31" s="47" t="s">
        <v>2039</v>
      </c>
      <c r="G31" s="47" t="s">
        <v>2040</v>
      </c>
      <c r="H31" s="47" t="s">
        <v>2041</v>
      </c>
      <c r="I31" s="47" t="s">
        <v>228</v>
      </c>
      <c r="J31" s="47" t="s">
        <v>229</v>
      </c>
      <c r="K31" s="47" t="s">
        <v>228</v>
      </c>
      <c r="L31" s="47" t="s">
        <v>229</v>
      </c>
      <c r="M31" s="47" t="s">
        <v>228</v>
      </c>
      <c r="N31" s="47" t="s">
        <v>229</v>
      </c>
      <c r="O31" s="47" t="s">
        <v>228</v>
      </c>
      <c r="P31" s="47" t="s">
        <v>229</v>
      </c>
      <c r="Q31" s="47" t="s">
        <v>228</v>
      </c>
      <c r="R31" s="47" t="s">
        <v>229</v>
      </c>
      <c r="S31" s="47" t="s">
        <v>228</v>
      </c>
      <c r="T31" s="67" t="s">
        <v>229</v>
      </c>
    </row>
    <row r="32">
      <c r="B32" s="60" t="s">
        <v>1921</v>
      </c>
      <c r="C32" s="50" t="s">
        <v>1602</v>
      </c>
      <c r="D32" s="50" t="s">
        <v>2042</v>
      </c>
      <c r="E32" s="50" t="s">
        <v>132</v>
      </c>
      <c r="F32" s="50" t="s">
        <v>2043</v>
      </c>
      <c r="G32" s="50" t="s">
        <v>1180</v>
      </c>
      <c r="H32" s="50" t="s">
        <v>2044</v>
      </c>
      <c r="I32" s="50" t="s">
        <v>2045</v>
      </c>
      <c r="J32" s="50" t="s">
        <v>2046</v>
      </c>
      <c r="K32" s="50" t="s">
        <v>1618</v>
      </c>
      <c r="L32" s="50" t="s">
        <v>2047</v>
      </c>
      <c r="M32" s="50" t="s">
        <v>228</v>
      </c>
      <c r="N32" s="50" t="s">
        <v>229</v>
      </c>
      <c r="O32" s="50" t="s">
        <v>1657</v>
      </c>
      <c r="P32" s="50" t="s">
        <v>2048</v>
      </c>
      <c r="Q32" s="50" t="s">
        <v>228</v>
      </c>
      <c r="R32" s="50" t="s">
        <v>229</v>
      </c>
      <c r="S32" s="50" t="s">
        <v>228</v>
      </c>
      <c r="T32" s="70" t="s">
        <v>229</v>
      </c>
    </row>
    <row r="33">
      <c r="B33" s="61" t="s">
        <v>1930</v>
      </c>
      <c r="C33" s="47" t="s">
        <v>623</v>
      </c>
      <c r="D33" s="47" t="s">
        <v>2049</v>
      </c>
      <c r="E33" s="47" t="s">
        <v>708</v>
      </c>
      <c r="F33" s="47" t="s">
        <v>2050</v>
      </c>
      <c r="G33" s="47" t="s">
        <v>585</v>
      </c>
      <c r="H33" s="47" t="s">
        <v>2051</v>
      </c>
      <c r="I33" s="47" t="s">
        <v>1657</v>
      </c>
      <c r="J33" s="47" t="s">
        <v>2052</v>
      </c>
      <c r="K33" s="47" t="s">
        <v>1655</v>
      </c>
      <c r="L33" s="47" t="s">
        <v>2053</v>
      </c>
      <c r="M33" s="47" t="s">
        <v>1686</v>
      </c>
      <c r="N33" s="47" t="s">
        <v>2054</v>
      </c>
      <c r="O33" s="47" t="s">
        <v>228</v>
      </c>
      <c r="P33" s="47" t="s">
        <v>229</v>
      </c>
      <c r="Q33" s="47" t="s">
        <v>228</v>
      </c>
      <c r="R33" s="47" t="s">
        <v>229</v>
      </c>
      <c r="S33" s="47" t="s">
        <v>228</v>
      </c>
      <c r="T33" s="67" t="s">
        <v>229</v>
      </c>
    </row>
    <row r="34">
      <c r="B34" s="60" t="s">
        <v>407</v>
      </c>
      <c r="C34" s="50" t="s">
        <v>1768</v>
      </c>
      <c r="D34" s="50" t="s">
        <v>2055</v>
      </c>
      <c r="E34" s="50" t="s">
        <v>2056</v>
      </c>
      <c r="F34" s="50" t="s">
        <v>2057</v>
      </c>
      <c r="G34" s="50" t="s">
        <v>2058</v>
      </c>
      <c r="H34" s="50" t="s">
        <v>2059</v>
      </c>
      <c r="I34" s="50" t="s">
        <v>650</v>
      </c>
      <c r="J34" s="50" t="s">
        <v>2060</v>
      </c>
      <c r="K34" s="50" t="s">
        <v>441</v>
      </c>
      <c r="L34" s="50" t="s">
        <v>442</v>
      </c>
      <c r="M34" s="50" t="s">
        <v>682</v>
      </c>
      <c r="N34" s="50" t="s">
        <v>2061</v>
      </c>
      <c r="O34" s="50" t="s">
        <v>1559</v>
      </c>
      <c r="P34" s="50" t="s">
        <v>2062</v>
      </c>
      <c r="Q34" s="50" t="s">
        <v>521</v>
      </c>
      <c r="R34" s="50" t="s">
        <v>2063</v>
      </c>
      <c r="S34" s="50" t="s">
        <v>635</v>
      </c>
      <c r="T34" s="70" t="s">
        <v>2064</v>
      </c>
    </row>
    <row r="35">
      <c r="B35" s="63" t="s">
        <v>117</v>
      </c>
      <c r="C35" s="49"/>
      <c r="D35" s="49"/>
      <c r="E35" s="49"/>
      <c r="F35" s="49"/>
      <c r="G35" s="49"/>
      <c r="H35" s="49"/>
      <c r="I35" s="49"/>
      <c r="J35" s="49"/>
      <c r="K35" s="49"/>
      <c r="L35" s="49"/>
      <c r="M35" s="49"/>
      <c r="N35" s="49"/>
      <c r="O35" s="49"/>
      <c r="P35" s="49"/>
      <c r="Q35" s="49"/>
      <c r="R35" s="49"/>
      <c r="S35" s="49"/>
      <c r="T35" s="69"/>
    </row>
    <row r="36">
      <c r="B36" s="60" t="s">
        <v>1907</v>
      </c>
      <c r="C36" s="50" t="s">
        <v>2040</v>
      </c>
      <c r="D36" s="50" t="s">
        <v>2065</v>
      </c>
      <c r="E36" s="50" t="s">
        <v>849</v>
      </c>
      <c r="F36" s="50" t="s">
        <v>850</v>
      </c>
      <c r="G36" s="50" t="s">
        <v>2038</v>
      </c>
      <c r="H36" s="50" t="s">
        <v>2066</v>
      </c>
      <c r="I36" s="50" t="s">
        <v>228</v>
      </c>
      <c r="J36" s="50" t="s">
        <v>229</v>
      </c>
      <c r="K36" s="50" t="s">
        <v>228</v>
      </c>
      <c r="L36" s="50" t="s">
        <v>229</v>
      </c>
      <c r="M36" s="50" t="s">
        <v>228</v>
      </c>
      <c r="N36" s="50" t="s">
        <v>229</v>
      </c>
      <c r="O36" s="50" t="s">
        <v>228</v>
      </c>
      <c r="P36" s="50" t="s">
        <v>229</v>
      </c>
      <c r="Q36" s="50" t="s">
        <v>228</v>
      </c>
      <c r="R36" s="50" t="s">
        <v>229</v>
      </c>
      <c r="S36" s="50" t="s">
        <v>228</v>
      </c>
      <c r="T36" s="70" t="s">
        <v>229</v>
      </c>
    </row>
    <row r="37">
      <c r="B37" s="61" t="s">
        <v>1915</v>
      </c>
      <c r="C37" s="47" t="s">
        <v>708</v>
      </c>
      <c r="D37" s="47" t="s">
        <v>2067</v>
      </c>
      <c r="E37" s="47" t="s">
        <v>126</v>
      </c>
      <c r="F37" s="47" t="s">
        <v>2068</v>
      </c>
      <c r="G37" s="47" t="s">
        <v>1612</v>
      </c>
      <c r="H37" s="47" t="s">
        <v>2069</v>
      </c>
      <c r="I37" s="47" t="s">
        <v>228</v>
      </c>
      <c r="J37" s="47" t="s">
        <v>229</v>
      </c>
      <c r="K37" s="47" t="s">
        <v>228</v>
      </c>
      <c r="L37" s="47" t="s">
        <v>229</v>
      </c>
      <c r="M37" s="47" t="s">
        <v>228</v>
      </c>
      <c r="N37" s="47" t="s">
        <v>229</v>
      </c>
      <c r="O37" s="47" t="s">
        <v>1919</v>
      </c>
      <c r="P37" s="47" t="s">
        <v>2070</v>
      </c>
      <c r="Q37" s="47" t="s">
        <v>228</v>
      </c>
      <c r="R37" s="47" t="s">
        <v>229</v>
      </c>
      <c r="S37" s="47" t="s">
        <v>228</v>
      </c>
      <c r="T37" s="67" t="s">
        <v>229</v>
      </c>
    </row>
    <row r="38">
      <c r="B38" s="60" t="s">
        <v>1921</v>
      </c>
      <c r="C38" s="50" t="s">
        <v>1046</v>
      </c>
      <c r="D38" s="50" t="s">
        <v>2071</v>
      </c>
      <c r="E38" s="50" t="s">
        <v>315</v>
      </c>
      <c r="F38" s="50" t="s">
        <v>2072</v>
      </c>
      <c r="G38" s="50" t="s">
        <v>658</v>
      </c>
      <c r="H38" s="50" t="s">
        <v>2073</v>
      </c>
      <c r="I38" s="50" t="s">
        <v>372</v>
      </c>
      <c r="J38" s="50" t="s">
        <v>2074</v>
      </c>
      <c r="K38" s="50" t="s">
        <v>696</v>
      </c>
      <c r="L38" s="50" t="s">
        <v>2075</v>
      </c>
      <c r="M38" s="50" t="s">
        <v>228</v>
      </c>
      <c r="N38" s="50" t="s">
        <v>229</v>
      </c>
      <c r="O38" s="50" t="s">
        <v>696</v>
      </c>
      <c r="P38" s="50" t="s">
        <v>1953</v>
      </c>
      <c r="Q38" s="50" t="s">
        <v>228</v>
      </c>
      <c r="R38" s="50" t="s">
        <v>229</v>
      </c>
      <c r="S38" s="50" t="s">
        <v>228</v>
      </c>
      <c r="T38" s="70" t="s">
        <v>229</v>
      </c>
    </row>
    <row r="39">
      <c r="B39" s="61" t="s">
        <v>1930</v>
      </c>
      <c r="C39" s="47" t="s">
        <v>708</v>
      </c>
      <c r="D39" s="47" t="s">
        <v>709</v>
      </c>
      <c r="E39" s="47" t="s">
        <v>658</v>
      </c>
      <c r="F39" s="47" t="s">
        <v>2076</v>
      </c>
      <c r="G39" s="47" t="s">
        <v>731</v>
      </c>
      <c r="H39" s="47" t="s">
        <v>2077</v>
      </c>
      <c r="I39" s="47" t="s">
        <v>2038</v>
      </c>
      <c r="J39" s="47" t="s">
        <v>2078</v>
      </c>
      <c r="K39" s="47" t="s">
        <v>1572</v>
      </c>
      <c r="L39" s="47" t="s">
        <v>2079</v>
      </c>
      <c r="M39" s="47" t="s">
        <v>704</v>
      </c>
      <c r="N39" s="47" t="s">
        <v>2080</v>
      </c>
      <c r="O39" s="47" t="s">
        <v>1655</v>
      </c>
      <c r="P39" s="47" t="s">
        <v>2081</v>
      </c>
      <c r="Q39" s="47" t="s">
        <v>228</v>
      </c>
      <c r="R39" s="47" t="s">
        <v>229</v>
      </c>
      <c r="S39" s="47" t="s">
        <v>228</v>
      </c>
      <c r="T39" s="67" t="s">
        <v>229</v>
      </c>
    </row>
    <row r="40">
      <c r="B40" s="60" t="s">
        <v>407</v>
      </c>
      <c r="C40" s="50" t="s">
        <v>2082</v>
      </c>
      <c r="D40" s="50" t="s">
        <v>2083</v>
      </c>
      <c r="E40" s="50" t="s">
        <v>2084</v>
      </c>
      <c r="F40" s="50" t="s">
        <v>2085</v>
      </c>
      <c r="G40" s="50" t="s">
        <v>2086</v>
      </c>
      <c r="H40" s="50" t="s">
        <v>2087</v>
      </c>
      <c r="I40" s="50" t="s">
        <v>459</v>
      </c>
      <c r="J40" s="50" t="s">
        <v>2088</v>
      </c>
      <c r="K40" s="50" t="s">
        <v>1136</v>
      </c>
      <c r="L40" s="50" t="s">
        <v>2089</v>
      </c>
      <c r="M40" s="50" t="s">
        <v>1665</v>
      </c>
      <c r="N40" s="50" t="s">
        <v>2090</v>
      </c>
      <c r="O40" s="50" t="s">
        <v>1140</v>
      </c>
      <c r="P40" s="50" t="s">
        <v>2091</v>
      </c>
      <c r="Q40" s="50" t="s">
        <v>2092</v>
      </c>
      <c r="R40" s="50" t="s">
        <v>2093</v>
      </c>
      <c r="S40" s="50" t="s">
        <v>723</v>
      </c>
      <c r="T40" s="70" t="s">
        <v>2094</v>
      </c>
    </row>
    <row r="41">
      <c r="B41" s="63" t="s">
        <v>170</v>
      </c>
      <c r="C41" s="49"/>
      <c r="D41" s="49"/>
      <c r="E41" s="49"/>
      <c r="F41" s="49"/>
      <c r="G41" s="49"/>
      <c r="H41" s="49"/>
      <c r="I41" s="49"/>
      <c r="J41" s="49"/>
      <c r="K41" s="49"/>
      <c r="L41" s="49"/>
      <c r="M41" s="49"/>
      <c r="N41" s="49"/>
      <c r="O41" s="49"/>
      <c r="P41" s="49"/>
      <c r="Q41" s="49"/>
      <c r="R41" s="49"/>
      <c r="S41" s="49"/>
      <c r="T41" s="69"/>
    </row>
    <row r="42">
      <c r="B42" s="60" t="s">
        <v>1907</v>
      </c>
      <c r="C42" s="50" t="s">
        <v>710</v>
      </c>
      <c r="D42" s="50" t="s">
        <v>2095</v>
      </c>
      <c r="E42" s="50" t="s">
        <v>656</v>
      </c>
      <c r="F42" s="50" t="s">
        <v>2096</v>
      </c>
      <c r="G42" s="50" t="s">
        <v>1679</v>
      </c>
      <c r="H42" s="50" t="s">
        <v>2097</v>
      </c>
      <c r="I42" s="50" t="s">
        <v>2098</v>
      </c>
      <c r="J42" s="50" t="s">
        <v>2099</v>
      </c>
      <c r="K42" s="50" t="s">
        <v>667</v>
      </c>
      <c r="L42" s="50" t="s">
        <v>2100</v>
      </c>
      <c r="M42" s="50" t="s">
        <v>228</v>
      </c>
      <c r="N42" s="50" t="s">
        <v>229</v>
      </c>
      <c r="O42" s="50" t="s">
        <v>228</v>
      </c>
      <c r="P42" s="50" t="s">
        <v>229</v>
      </c>
      <c r="Q42" s="50" t="s">
        <v>228</v>
      </c>
      <c r="R42" s="50" t="s">
        <v>229</v>
      </c>
      <c r="S42" s="50" t="s">
        <v>228</v>
      </c>
      <c r="T42" s="70" t="s">
        <v>229</v>
      </c>
    </row>
    <row r="43">
      <c r="B43" s="61" t="s">
        <v>1915</v>
      </c>
      <c r="C43" s="47" t="s">
        <v>1602</v>
      </c>
      <c r="D43" s="47" t="s">
        <v>2101</v>
      </c>
      <c r="E43" s="47" t="s">
        <v>656</v>
      </c>
      <c r="F43" s="47" t="s">
        <v>2102</v>
      </c>
      <c r="G43" s="47" t="s">
        <v>126</v>
      </c>
      <c r="H43" s="47" t="s">
        <v>2103</v>
      </c>
      <c r="I43" s="47" t="s">
        <v>1220</v>
      </c>
      <c r="J43" s="47" t="s">
        <v>2104</v>
      </c>
      <c r="K43" s="47" t="s">
        <v>228</v>
      </c>
      <c r="L43" s="47" t="s">
        <v>229</v>
      </c>
      <c r="M43" s="47" t="s">
        <v>228</v>
      </c>
      <c r="N43" s="47" t="s">
        <v>229</v>
      </c>
      <c r="O43" s="47" t="s">
        <v>720</v>
      </c>
      <c r="P43" s="47" t="s">
        <v>2105</v>
      </c>
      <c r="Q43" s="47" t="s">
        <v>228</v>
      </c>
      <c r="R43" s="47" t="s">
        <v>229</v>
      </c>
      <c r="S43" s="47" t="s">
        <v>228</v>
      </c>
      <c r="T43" s="67" t="s">
        <v>229</v>
      </c>
    </row>
    <row r="44">
      <c r="B44" s="60" t="s">
        <v>1921</v>
      </c>
      <c r="C44" s="50" t="s">
        <v>539</v>
      </c>
      <c r="D44" s="50" t="s">
        <v>2106</v>
      </c>
      <c r="E44" s="50" t="s">
        <v>2107</v>
      </c>
      <c r="F44" s="50" t="s">
        <v>2108</v>
      </c>
      <c r="G44" s="50" t="s">
        <v>797</v>
      </c>
      <c r="H44" s="50" t="s">
        <v>2109</v>
      </c>
      <c r="I44" s="50" t="s">
        <v>366</v>
      </c>
      <c r="J44" s="50" t="s">
        <v>2110</v>
      </c>
      <c r="K44" s="50" t="s">
        <v>2017</v>
      </c>
      <c r="L44" s="50" t="s">
        <v>2018</v>
      </c>
      <c r="M44" s="50" t="s">
        <v>1913</v>
      </c>
      <c r="N44" s="50" t="s">
        <v>2111</v>
      </c>
      <c r="O44" s="50" t="s">
        <v>630</v>
      </c>
      <c r="P44" s="50" t="s">
        <v>2112</v>
      </c>
      <c r="Q44" s="50" t="s">
        <v>228</v>
      </c>
      <c r="R44" s="50" t="s">
        <v>229</v>
      </c>
      <c r="S44" s="50" t="s">
        <v>706</v>
      </c>
      <c r="T44" s="70" t="s">
        <v>2113</v>
      </c>
    </row>
    <row r="45">
      <c r="B45" s="61" t="s">
        <v>1930</v>
      </c>
      <c r="C45" s="47" t="s">
        <v>1153</v>
      </c>
      <c r="D45" s="47" t="s">
        <v>2114</v>
      </c>
      <c r="E45" s="47" t="s">
        <v>2115</v>
      </c>
      <c r="F45" s="47" t="s">
        <v>2116</v>
      </c>
      <c r="G45" s="47" t="s">
        <v>2117</v>
      </c>
      <c r="H45" s="47" t="s">
        <v>2118</v>
      </c>
      <c r="I45" s="47" t="s">
        <v>2038</v>
      </c>
      <c r="J45" s="47" t="s">
        <v>2119</v>
      </c>
      <c r="K45" s="47" t="s">
        <v>1268</v>
      </c>
      <c r="L45" s="47" t="s">
        <v>2120</v>
      </c>
      <c r="M45" s="47" t="s">
        <v>1568</v>
      </c>
      <c r="N45" s="47" t="s">
        <v>2121</v>
      </c>
      <c r="O45" s="47" t="s">
        <v>1157</v>
      </c>
      <c r="P45" s="47" t="s">
        <v>1911</v>
      </c>
      <c r="Q45" s="47" t="s">
        <v>228</v>
      </c>
      <c r="R45" s="47" t="s">
        <v>229</v>
      </c>
      <c r="S45" s="47" t="s">
        <v>228</v>
      </c>
      <c r="T45" s="67" t="s">
        <v>229</v>
      </c>
    </row>
    <row r="46">
      <c r="B46" s="60" t="s">
        <v>407</v>
      </c>
      <c r="C46" s="50" t="s">
        <v>2122</v>
      </c>
      <c r="D46" s="50" t="s">
        <v>2123</v>
      </c>
      <c r="E46" s="50" t="s">
        <v>2124</v>
      </c>
      <c r="F46" s="50" t="s">
        <v>2125</v>
      </c>
      <c r="G46" s="50" t="s">
        <v>1065</v>
      </c>
      <c r="H46" s="50" t="s">
        <v>2126</v>
      </c>
      <c r="I46" s="50" t="s">
        <v>1110</v>
      </c>
      <c r="J46" s="50" t="s">
        <v>2127</v>
      </c>
      <c r="K46" s="50" t="s">
        <v>441</v>
      </c>
      <c r="L46" s="50" t="s">
        <v>2128</v>
      </c>
      <c r="M46" s="50" t="s">
        <v>682</v>
      </c>
      <c r="N46" s="50" t="s">
        <v>2129</v>
      </c>
      <c r="O46" s="50" t="s">
        <v>509</v>
      </c>
      <c r="P46" s="50" t="s">
        <v>2130</v>
      </c>
      <c r="Q46" s="50" t="s">
        <v>519</v>
      </c>
      <c r="R46" s="50" t="s">
        <v>2131</v>
      </c>
      <c r="S46" s="50" t="s">
        <v>1823</v>
      </c>
      <c r="T46" s="70" t="s">
        <v>2132</v>
      </c>
    </row>
    <row r="47">
      <c r="B47" s="62" t="s">
        <v>1051</v>
      </c>
      <c r="C47" s="48"/>
      <c r="D47" s="48"/>
      <c r="E47" s="48"/>
      <c r="F47" s="48"/>
      <c r="G47" s="48"/>
      <c r="H47" s="48"/>
      <c r="I47" s="48"/>
      <c r="J47" s="48"/>
      <c r="K47" s="48"/>
      <c r="L47" s="48"/>
      <c r="M47" s="48"/>
      <c r="N47" s="48"/>
      <c r="O47" s="48"/>
      <c r="P47" s="48"/>
      <c r="Q47" s="48"/>
      <c r="R47" s="48"/>
      <c r="S47" s="48"/>
      <c r="T47" s="68"/>
    </row>
    <row r="48">
      <c r="B48" s="63" t="s">
        <v>61</v>
      </c>
      <c r="C48" s="49"/>
      <c r="D48" s="49"/>
      <c r="E48" s="49"/>
      <c r="F48" s="49"/>
      <c r="G48" s="49"/>
      <c r="H48" s="49"/>
      <c r="I48" s="49"/>
      <c r="J48" s="49"/>
      <c r="K48" s="49"/>
      <c r="L48" s="49"/>
      <c r="M48" s="49"/>
      <c r="N48" s="49"/>
      <c r="O48" s="49"/>
      <c r="P48" s="49"/>
      <c r="Q48" s="49"/>
      <c r="R48" s="49"/>
      <c r="S48" s="49"/>
      <c r="T48" s="69"/>
    </row>
    <row r="49">
      <c r="B49" s="60" t="s">
        <v>1907</v>
      </c>
      <c r="C49" s="50" t="s">
        <v>2115</v>
      </c>
      <c r="D49" s="50" t="s">
        <v>2133</v>
      </c>
      <c r="E49" s="50" t="s">
        <v>749</v>
      </c>
      <c r="F49" s="50" t="s">
        <v>1711</v>
      </c>
      <c r="G49" s="50" t="s">
        <v>1317</v>
      </c>
      <c r="H49" s="50" t="s">
        <v>2134</v>
      </c>
      <c r="I49" s="50" t="s">
        <v>228</v>
      </c>
      <c r="J49" s="50" t="s">
        <v>229</v>
      </c>
      <c r="K49" s="50" t="s">
        <v>1182</v>
      </c>
      <c r="L49" s="50" t="s">
        <v>1966</v>
      </c>
      <c r="M49" s="50" t="s">
        <v>228</v>
      </c>
      <c r="N49" s="50" t="s">
        <v>229</v>
      </c>
      <c r="O49" s="50" t="s">
        <v>228</v>
      </c>
      <c r="P49" s="50" t="s">
        <v>229</v>
      </c>
      <c r="Q49" s="50" t="s">
        <v>228</v>
      </c>
      <c r="R49" s="50" t="s">
        <v>229</v>
      </c>
      <c r="S49" s="50" t="s">
        <v>228</v>
      </c>
      <c r="T49" s="70" t="s">
        <v>229</v>
      </c>
    </row>
    <row r="50">
      <c r="B50" s="61" t="s">
        <v>1915</v>
      </c>
      <c r="C50" s="47" t="s">
        <v>598</v>
      </c>
      <c r="D50" s="47" t="s">
        <v>2135</v>
      </c>
      <c r="E50" s="47" t="s">
        <v>185</v>
      </c>
      <c r="F50" s="47" t="s">
        <v>2136</v>
      </c>
      <c r="G50" s="47" t="s">
        <v>1614</v>
      </c>
      <c r="H50" s="47" t="s">
        <v>2137</v>
      </c>
      <c r="I50" s="47" t="s">
        <v>228</v>
      </c>
      <c r="J50" s="47" t="s">
        <v>229</v>
      </c>
      <c r="K50" s="47" t="s">
        <v>228</v>
      </c>
      <c r="L50" s="47" t="s">
        <v>229</v>
      </c>
      <c r="M50" s="47" t="s">
        <v>228</v>
      </c>
      <c r="N50" s="47" t="s">
        <v>229</v>
      </c>
      <c r="O50" s="47" t="s">
        <v>228</v>
      </c>
      <c r="P50" s="47" t="s">
        <v>229</v>
      </c>
      <c r="Q50" s="47" t="s">
        <v>228</v>
      </c>
      <c r="R50" s="47" t="s">
        <v>229</v>
      </c>
      <c r="S50" s="47" t="s">
        <v>228</v>
      </c>
      <c r="T50" s="67" t="s">
        <v>229</v>
      </c>
    </row>
    <row r="51">
      <c r="B51" s="60" t="s">
        <v>1921</v>
      </c>
      <c r="C51" s="50" t="s">
        <v>134</v>
      </c>
      <c r="D51" s="50" t="s">
        <v>2138</v>
      </c>
      <c r="E51" s="50" t="s">
        <v>128</v>
      </c>
      <c r="F51" s="50" t="s">
        <v>2139</v>
      </c>
      <c r="G51" s="50" t="s">
        <v>708</v>
      </c>
      <c r="H51" s="50" t="s">
        <v>2140</v>
      </c>
      <c r="I51" s="50" t="s">
        <v>228</v>
      </c>
      <c r="J51" s="50" t="s">
        <v>229</v>
      </c>
      <c r="K51" s="50" t="s">
        <v>1180</v>
      </c>
      <c r="L51" s="50" t="s">
        <v>2141</v>
      </c>
      <c r="M51" s="50" t="s">
        <v>2142</v>
      </c>
      <c r="N51" s="50" t="s">
        <v>2143</v>
      </c>
      <c r="O51" s="50" t="s">
        <v>739</v>
      </c>
      <c r="P51" s="50" t="s">
        <v>2144</v>
      </c>
      <c r="Q51" s="50" t="s">
        <v>228</v>
      </c>
      <c r="R51" s="50" t="s">
        <v>229</v>
      </c>
      <c r="S51" s="50" t="s">
        <v>228</v>
      </c>
      <c r="T51" s="70" t="s">
        <v>229</v>
      </c>
    </row>
    <row r="52">
      <c r="B52" s="61" t="s">
        <v>1930</v>
      </c>
      <c r="C52" s="47" t="s">
        <v>1153</v>
      </c>
      <c r="D52" s="47" t="s">
        <v>2145</v>
      </c>
      <c r="E52" s="47" t="s">
        <v>1644</v>
      </c>
      <c r="F52" s="47" t="s">
        <v>2146</v>
      </c>
      <c r="G52" s="47" t="s">
        <v>1129</v>
      </c>
      <c r="H52" s="47" t="s">
        <v>2147</v>
      </c>
      <c r="I52" s="47" t="s">
        <v>228</v>
      </c>
      <c r="J52" s="47" t="s">
        <v>229</v>
      </c>
      <c r="K52" s="47" t="s">
        <v>228</v>
      </c>
      <c r="L52" s="47" t="s">
        <v>229</v>
      </c>
      <c r="M52" s="47" t="s">
        <v>228</v>
      </c>
      <c r="N52" s="47" t="s">
        <v>229</v>
      </c>
      <c r="O52" s="47" t="s">
        <v>228</v>
      </c>
      <c r="P52" s="47" t="s">
        <v>229</v>
      </c>
      <c r="Q52" s="47" t="s">
        <v>228</v>
      </c>
      <c r="R52" s="47" t="s">
        <v>229</v>
      </c>
      <c r="S52" s="47" t="s">
        <v>228</v>
      </c>
      <c r="T52" s="67" t="s">
        <v>229</v>
      </c>
    </row>
    <row r="53">
      <c r="B53" s="60" t="s">
        <v>407</v>
      </c>
      <c r="C53" s="50" t="s">
        <v>777</v>
      </c>
      <c r="D53" s="50" t="s">
        <v>2148</v>
      </c>
      <c r="E53" s="50" t="s">
        <v>2149</v>
      </c>
      <c r="F53" s="50" t="s">
        <v>2150</v>
      </c>
      <c r="G53" s="50" t="s">
        <v>2151</v>
      </c>
      <c r="H53" s="50" t="s">
        <v>2152</v>
      </c>
      <c r="I53" s="50" t="s">
        <v>1191</v>
      </c>
      <c r="J53" s="50" t="s">
        <v>2153</v>
      </c>
      <c r="K53" s="50" t="s">
        <v>418</v>
      </c>
      <c r="L53" s="50" t="s">
        <v>2154</v>
      </c>
      <c r="M53" s="50" t="s">
        <v>2155</v>
      </c>
      <c r="N53" s="50" t="s">
        <v>2156</v>
      </c>
      <c r="O53" s="50" t="s">
        <v>2157</v>
      </c>
      <c r="P53" s="50" t="s">
        <v>2158</v>
      </c>
      <c r="Q53" s="50" t="s">
        <v>484</v>
      </c>
      <c r="R53" s="50" t="s">
        <v>2159</v>
      </c>
      <c r="S53" s="50" t="s">
        <v>682</v>
      </c>
      <c r="T53" s="70" t="s">
        <v>2160</v>
      </c>
    </row>
    <row r="54">
      <c r="B54" s="63" t="s">
        <v>117</v>
      </c>
      <c r="C54" s="49"/>
      <c r="D54" s="49"/>
      <c r="E54" s="49"/>
      <c r="F54" s="49"/>
      <c r="G54" s="49"/>
      <c r="H54" s="49"/>
      <c r="I54" s="49"/>
      <c r="J54" s="49"/>
      <c r="K54" s="49"/>
      <c r="L54" s="49"/>
      <c r="M54" s="49"/>
      <c r="N54" s="49"/>
      <c r="O54" s="49"/>
      <c r="P54" s="49"/>
      <c r="Q54" s="49"/>
      <c r="R54" s="49"/>
      <c r="S54" s="49"/>
      <c r="T54" s="69"/>
    </row>
    <row r="55">
      <c r="B55" s="60" t="s">
        <v>1907</v>
      </c>
      <c r="C55" s="50" t="s">
        <v>752</v>
      </c>
      <c r="D55" s="50" t="s">
        <v>2161</v>
      </c>
      <c r="E55" s="50" t="s">
        <v>2162</v>
      </c>
      <c r="F55" s="50" t="s">
        <v>2163</v>
      </c>
      <c r="G55" s="50" t="s">
        <v>1129</v>
      </c>
      <c r="H55" s="50" t="s">
        <v>2164</v>
      </c>
      <c r="I55" s="50" t="s">
        <v>228</v>
      </c>
      <c r="J55" s="50" t="s">
        <v>229</v>
      </c>
      <c r="K55" s="50" t="s">
        <v>228</v>
      </c>
      <c r="L55" s="50" t="s">
        <v>229</v>
      </c>
      <c r="M55" s="50" t="s">
        <v>228</v>
      </c>
      <c r="N55" s="50" t="s">
        <v>229</v>
      </c>
      <c r="O55" s="50" t="s">
        <v>228</v>
      </c>
      <c r="P55" s="50" t="s">
        <v>229</v>
      </c>
      <c r="Q55" s="50" t="s">
        <v>228</v>
      </c>
      <c r="R55" s="50" t="s">
        <v>229</v>
      </c>
      <c r="S55" s="50" t="s">
        <v>228</v>
      </c>
      <c r="T55" s="70" t="s">
        <v>229</v>
      </c>
    </row>
    <row r="56">
      <c r="B56" s="61" t="s">
        <v>1915</v>
      </c>
      <c r="C56" s="47" t="s">
        <v>180</v>
      </c>
      <c r="D56" s="47" t="s">
        <v>2165</v>
      </c>
      <c r="E56" s="47" t="s">
        <v>857</v>
      </c>
      <c r="F56" s="47" t="s">
        <v>2166</v>
      </c>
      <c r="G56" s="47" t="s">
        <v>132</v>
      </c>
      <c r="H56" s="47" t="s">
        <v>2167</v>
      </c>
      <c r="I56" s="47" t="s">
        <v>891</v>
      </c>
      <c r="J56" s="47" t="s">
        <v>2168</v>
      </c>
      <c r="K56" s="47" t="s">
        <v>228</v>
      </c>
      <c r="L56" s="47" t="s">
        <v>229</v>
      </c>
      <c r="M56" s="47" t="s">
        <v>706</v>
      </c>
      <c r="N56" s="47" t="s">
        <v>2169</v>
      </c>
      <c r="O56" s="47" t="s">
        <v>228</v>
      </c>
      <c r="P56" s="47" t="s">
        <v>229</v>
      </c>
      <c r="Q56" s="47" t="s">
        <v>228</v>
      </c>
      <c r="R56" s="47" t="s">
        <v>229</v>
      </c>
      <c r="S56" s="47" t="s">
        <v>228</v>
      </c>
      <c r="T56" s="67" t="s">
        <v>229</v>
      </c>
    </row>
    <row r="57">
      <c r="B57" s="60" t="s">
        <v>1921</v>
      </c>
      <c r="C57" s="50" t="s">
        <v>2170</v>
      </c>
      <c r="D57" s="50" t="s">
        <v>2171</v>
      </c>
      <c r="E57" s="50" t="s">
        <v>71</v>
      </c>
      <c r="F57" s="50" t="s">
        <v>2172</v>
      </c>
      <c r="G57" s="50" t="s">
        <v>1411</v>
      </c>
      <c r="H57" s="50" t="s">
        <v>2173</v>
      </c>
      <c r="I57" s="50" t="s">
        <v>876</v>
      </c>
      <c r="J57" s="50" t="s">
        <v>2174</v>
      </c>
      <c r="K57" s="50" t="s">
        <v>360</v>
      </c>
      <c r="L57" s="50" t="s">
        <v>2175</v>
      </c>
      <c r="M57" s="50" t="s">
        <v>708</v>
      </c>
      <c r="N57" s="50" t="s">
        <v>2176</v>
      </c>
      <c r="O57" s="50" t="s">
        <v>660</v>
      </c>
      <c r="P57" s="50" t="s">
        <v>2177</v>
      </c>
      <c r="Q57" s="50" t="s">
        <v>2178</v>
      </c>
      <c r="R57" s="50" t="s">
        <v>2179</v>
      </c>
      <c r="S57" s="50" t="s">
        <v>2180</v>
      </c>
      <c r="T57" s="70" t="s">
        <v>2181</v>
      </c>
    </row>
    <row r="58">
      <c r="B58" s="61" t="s">
        <v>1930</v>
      </c>
      <c r="C58" s="47" t="s">
        <v>366</v>
      </c>
      <c r="D58" s="47" t="s">
        <v>2182</v>
      </c>
      <c r="E58" s="47" t="s">
        <v>562</v>
      </c>
      <c r="F58" s="47" t="s">
        <v>2183</v>
      </c>
      <c r="G58" s="47" t="s">
        <v>228</v>
      </c>
      <c r="H58" s="47" t="s">
        <v>229</v>
      </c>
      <c r="I58" s="47" t="s">
        <v>228</v>
      </c>
      <c r="J58" s="47" t="s">
        <v>229</v>
      </c>
      <c r="K58" s="47" t="s">
        <v>647</v>
      </c>
      <c r="L58" s="47" t="s">
        <v>2184</v>
      </c>
      <c r="M58" s="47" t="s">
        <v>1618</v>
      </c>
      <c r="N58" s="47" t="s">
        <v>2185</v>
      </c>
      <c r="O58" s="47" t="s">
        <v>228</v>
      </c>
      <c r="P58" s="47" t="s">
        <v>229</v>
      </c>
      <c r="Q58" s="47" t="s">
        <v>228</v>
      </c>
      <c r="R58" s="47" t="s">
        <v>229</v>
      </c>
      <c r="S58" s="47" t="s">
        <v>228</v>
      </c>
      <c r="T58" s="67" t="s">
        <v>229</v>
      </c>
    </row>
    <row r="59">
      <c r="B59" s="60" t="s">
        <v>407</v>
      </c>
      <c r="C59" s="50" t="s">
        <v>258</v>
      </c>
      <c r="D59" s="50" t="s">
        <v>2186</v>
      </c>
      <c r="E59" s="50" t="s">
        <v>2187</v>
      </c>
      <c r="F59" s="50" t="s">
        <v>2188</v>
      </c>
      <c r="G59" s="50" t="s">
        <v>1381</v>
      </c>
      <c r="H59" s="50" t="s">
        <v>2189</v>
      </c>
      <c r="I59" s="50" t="s">
        <v>2190</v>
      </c>
      <c r="J59" s="50" t="s">
        <v>2191</v>
      </c>
      <c r="K59" s="50" t="s">
        <v>1108</v>
      </c>
      <c r="L59" s="50" t="s">
        <v>2192</v>
      </c>
      <c r="M59" s="50" t="s">
        <v>463</v>
      </c>
      <c r="N59" s="50" t="s">
        <v>2193</v>
      </c>
      <c r="O59" s="50" t="s">
        <v>654</v>
      </c>
      <c r="P59" s="50" t="s">
        <v>2194</v>
      </c>
      <c r="Q59" s="50" t="s">
        <v>422</v>
      </c>
      <c r="R59" s="50" t="s">
        <v>2195</v>
      </c>
      <c r="S59" s="50" t="s">
        <v>427</v>
      </c>
      <c r="T59" s="70" t="s">
        <v>2196</v>
      </c>
    </row>
    <row r="60">
      <c r="B60" s="63" t="s">
        <v>170</v>
      </c>
      <c r="C60" s="49"/>
      <c r="D60" s="49"/>
      <c r="E60" s="49"/>
      <c r="F60" s="49"/>
      <c r="G60" s="49"/>
      <c r="H60" s="49"/>
      <c r="I60" s="49"/>
      <c r="J60" s="49"/>
      <c r="K60" s="49"/>
      <c r="L60" s="49"/>
      <c r="M60" s="49"/>
      <c r="N60" s="49"/>
      <c r="O60" s="49"/>
      <c r="P60" s="49"/>
      <c r="Q60" s="49"/>
      <c r="R60" s="49"/>
      <c r="S60" s="49"/>
      <c r="T60" s="69"/>
    </row>
    <row r="61">
      <c r="B61" s="60" t="s">
        <v>1907</v>
      </c>
      <c r="C61" s="50" t="s">
        <v>132</v>
      </c>
      <c r="D61" s="50" t="s">
        <v>2197</v>
      </c>
      <c r="E61" s="50" t="s">
        <v>132</v>
      </c>
      <c r="F61" s="50" t="s">
        <v>133</v>
      </c>
      <c r="G61" s="50" t="s">
        <v>887</v>
      </c>
      <c r="H61" s="50" t="s">
        <v>2198</v>
      </c>
      <c r="I61" s="50" t="s">
        <v>2199</v>
      </c>
      <c r="J61" s="50" t="s">
        <v>2200</v>
      </c>
      <c r="K61" s="50" t="s">
        <v>630</v>
      </c>
      <c r="L61" s="50" t="s">
        <v>2201</v>
      </c>
      <c r="M61" s="50" t="s">
        <v>1688</v>
      </c>
      <c r="N61" s="50" t="s">
        <v>2202</v>
      </c>
      <c r="O61" s="50" t="s">
        <v>228</v>
      </c>
      <c r="P61" s="50" t="s">
        <v>229</v>
      </c>
      <c r="Q61" s="50" t="s">
        <v>228</v>
      </c>
      <c r="R61" s="50" t="s">
        <v>229</v>
      </c>
      <c r="S61" s="50" t="s">
        <v>228</v>
      </c>
      <c r="T61" s="70" t="s">
        <v>229</v>
      </c>
    </row>
    <row r="62">
      <c r="B62" s="61" t="s">
        <v>1915</v>
      </c>
      <c r="C62" s="47" t="s">
        <v>805</v>
      </c>
      <c r="D62" s="47" t="s">
        <v>2203</v>
      </c>
      <c r="E62" s="47" t="s">
        <v>557</v>
      </c>
      <c r="F62" s="47" t="s">
        <v>2204</v>
      </c>
      <c r="G62" s="47" t="s">
        <v>1602</v>
      </c>
      <c r="H62" s="47" t="s">
        <v>2205</v>
      </c>
      <c r="I62" s="47" t="s">
        <v>765</v>
      </c>
      <c r="J62" s="47" t="s">
        <v>2206</v>
      </c>
      <c r="K62" s="47" t="s">
        <v>771</v>
      </c>
      <c r="L62" s="47" t="s">
        <v>772</v>
      </c>
      <c r="M62" s="47" t="s">
        <v>834</v>
      </c>
      <c r="N62" s="47" t="s">
        <v>2207</v>
      </c>
      <c r="O62" s="47" t="s">
        <v>228</v>
      </c>
      <c r="P62" s="47" t="s">
        <v>229</v>
      </c>
      <c r="Q62" s="47" t="s">
        <v>632</v>
      </c>
      <c r="R62" s="47" t="s">
        <v>2208</v>
      </c>
      <c r="S62" s="47" t="s">
        <v>1688</v>
      </c>
      <c r="T62" s="67" t="s">
        <v>2209</v>
      </c>
    </row>
    <row r="63">
      <c r="B63" s="60" t="s">
        <v>1921</v>
      </c>
      <c r="C63" s="50" t="s">
        <v>2162</v>
      </c>
      <c r="D63" s="50" t="s">
        <v>2210</v>
      </c>
      <c r="E63" s="50" t="s">
        <v>533</v>
      </c>
      <c r="F63" s="50" t="s">
        <v>2211</v>
      </c>
      <c r="G63" s="50" t="s">
        <v>1708</v>
      </c>
      <c r="H63" s="50" t="s">
        <v>2212</v>
      </c>
      <c r="I63" s="50" t="s">
        <v>688</v>
      </c>
      <c r="J63" s="50" t="s">
        <v>2213</v>
      </c>
      <c r="K63" s="50" t="s">
        <v>1151</v>
      </c>
      <c r="L63" s="50" t="s">
        <v>2214</v>
      </c>
      <c r="M63" s="50" t="s">
        <v>1180</v>
      </c>
      <c r="N63" s="50" t="s">
        <v>2044</v>
      </c>
      <c r="O63" s="50" t="s">
        <v>535</v>
      </c>
      <c r="P63" s="50" t="s">
        <v>2215</v>
      </c>
      <c r="Q63" s="50" t="s">
        <v>2216</v>
      </c>
      <c r="R63" s="50" t="s">
        <v>2217</v>
      </c>
      <c r="S63" s="50" t="s">
        <v>644</v>
      </c>
      <c r="T63" s="70" t="s">
        <v>2218</v>
      </c>
    </row>
    <row r="64">
      <c r="B64" s="61" t="s">
        <v>1930</v>
      </c>
      <c r="C64" s="47" t="s">
        <v>1675</v>
      </c>
      <c r="D64" s="47" t="s">
        <v>2219</v>
      </c>
      <c r="E64" s="47" t="s">
        <v>797</v>
      </c>
      <c r="F64" s="47" t="s">
        <v>2220</v>
      </c>
      <c r="G64" s="47" t="s">
        <v>1582</v>
      </c>
      <c r="H64" s="47" t="s">
        <v>1583</v>
      </c>
      <c r="I64" s="47" t="s">
        <v>2199</v>
      </c>
      <c r="J64" s="47" t="s">
        <v>2221</v>
      </c>
      <c r="K64" s="47" t="s">
        <v>2222</v>
      </c>
      <c r="L64" s="47" t="s">
        <v>2223</v>
      </c>
      <c r="M64" s="47" t="s">
        <v>1572</v>
      </c>
      <c r="N64" s="47" t="s">
        <v>2224</v>
      </c>
      <c r="O64" s="47" t="s">
        <v>228</v>
      </c>
      <c r="P64" s="47" t="s">
        <v>229</v>
      </c>
      <c r="Q64" s="47" t="s">
        <v>228</v>
      </c>
      <c r="R64" s="47" t="s">
        <v>229</v>
      </c>
      <c r="S64" s="47" t="s">
        <v>228</v>
      </c>
      <c r="T64" s="67" t="s">
        <v>229</v>
      </c>
    </row>
    <row r="65">
      <c r="B65" s="64" t="s">
        <v>407</v>
      </c>
      <c r="C65" s="51" t="s">
        <v>2225</v>
      </c>
      <c r="D65" s="51" t="s">
        <v>2226</v>
      </c>
      <c r="E65" s="51" t="s">
        <v>2227</v>
      </c>
      <c r="F65" s="51" t="s">
        <v>2228</v>
      </c>
      <c r="G65" s="51" t="s">
        <v>1776</v>
      </c>
      <c r="H65" s="51" t="s">
        <v>2229</v>
      </c>
      <c r="I65" s="51" t="s">
        <v>2230</v>
      </c>
      <c r="J65" s="51" t="s">
        <v>2231</v>
      </c>
      <c r="K65" s="51" t="s">
        <v>672</v>
      </c>
      <c r="L65" s="51" t="s">
        <v>2232</v>
      </c>
      <c r="M65" s="51" t="s">
        <v>2233</v>
      </c>
      <c r="N65" s="51" t="s">
        <v>2234</v>
      </c>
      <c r="O65" s="51" t="s">
        <v>2235</v>
      </c>
      <c r="P65" s="51" t="s">
        <v>2236</v>
      </c>
      <c r="Q65" s="51" t="s">
        <v>1197</v>
      </c>
      <c r="R65" s="51" t="s">
        <v>2237</v>
      </c>
      <c r="S65" s="51" t="s">
        <v>471</v>
      </c>
      <c r="T65" s="71" t="s">
        <v>2238</v>
      </c>
    </row>
    <row r="66">
      <c r="B66" t="s">
        <v>403</v>
      </c>
    </row>
    <row r="67">
      <c r="B67" t="s">
        <v>404</v>
      </c>
    </row>
    <row r="68">
      <c r="B6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2239</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1837</v>
      </c>
      <c r="C11" s="50" t="s">
        <v>210</v>
      </c>
      <c r="D11" s="50" t="s">
        <v>2240</v>
      </c>
      <c r="E11" s="50" t="s">
        <v>2241</v>
      </c>
      <c r="F11" s="50" t="s">
        <v>2242</v>
      </c>
      <c r="G11" s="50" t="s">
        <v>2243</v>
      </c>
      <c r="H11" s="70" t="s">
        <v>2244</v>
      </c>
    </row>
    <row r="12">
      <c r="B12" s="61" t="s">
        <v>1844</v>
      </c>
      <c r="C12" s="47" t="s">
        <v>2245</v>
      </c>
      <c r="D12" s="47" t="s">
        <v>2246</v>
      </c>
      <c r="E12" s="47" t="s">
        <v>2247</v>
      </c>
      <c r="F12" s="47" t="s">
        <v>2248</v>
      </c>
      <c r="G12" s="47" t="s">
        <v>782</v>
      </c>
      <c r="H12" s="67" t="s">
        <v>2249</v>
      </c>
    </row>
    <row r="13">
      <c r="B13" s="60" t="s">
        <v>1849</v>
      </c>
      <c r="C13" s="50" t="s">
        <v>2250</v>
      </c>
      <c r="D13" s="50" t="s">
        <v>2251</v>
      </c>
      <c r="E13" s="50" t="s">
        <v>2252</v>
      </c>
      <c r="F13" s="50" t="s">
        <v>2253</v>
      </c>
      <c r="G13" s="50" t="s">
        <v>2254</v>
      </c>
      <c r="H13" s="70" t="s">
        <v>2255</v>
      </c>
    </row>
    <row r="14">
      <c r="B14" s="63" t="s">
        <v>117</v>
      </c>
      <c r="C14" s="49"/>
      <c r="D14" s="49"/>
      <c r="E14" s="49"/>
      <c r="F14" s="49"/>
      <c r="G14" s="49"/>
      <c r="H14" s="69"/>
    </row>
    <row r="15">
      <c r="B15" s="60" t="s">
        <v>1837</v>
      </c>
      <c r="C15" s="50" t="s">
        <v>383</v>
      </c>
      <c r="D15" s="50" t="s">
        <v>2256</v>
      </c>
      <c r="E15" s="50" t="s">
        <v>215</v>
      </c>
      <c r="F15" s="50" t="s">
        <v>2257</v>
      </c>
      <c r="G15" s="50" t="s">
        <v>386</v>
      </c>
      <c r="H15" s="70" t="s">
        <v>2258</v>
      </c>
    </row>
    <row r="16">
      <c r="B16" s="61" t="s">
        <v>1844</v>
      </c>
      <c r="C16" s="47" t="s">
        <v>236</v>
      </c>
      <c r="D16" s="47" t="s">
        <v>2259</v>
      </c>
      <c r="E16" s="47" t="s">
        <v>1293</v>
      </c>
      <c r="F16" s="47" t="s">
        <v>2260</v>
      </c>
      <c r="G16" s="47" t="s">
        <v>845</v>
      </c>
      <c r="H16" s="67" t="s">
        <v>2261</v>
      </c>
    </row>
    <row r="17">
      <c r="B17" s="60" t="s">
        <v>1849</v>
      </c>
      <c r="C17" s="50" t="s">
        <v>2262</v>
      </c>
      <c r="D17" s="50" t="s">
        <v>2263</v>
      </c>
      <c r="E17" s="50" t="s">
        <v>2264</v>
      </c>
      <c r="F17" s="50" t="s">
        <v>2265</v>
      </c>
      <c r="G17" s="50" t="s">
        <v>86</v>
      </c>
      <c r="H17" s="70" t="s">
        <v>2266</v>
      </c>
    </row>
    <row r="18">
      <c r="B18" s="63" t="s">
        <v>170</v>
      </c>
      <c r="C18" s="49"/>
      <c r="D18" s="49"/>
      <c r="E18" s="49"/>
      <c r="F18" s="49"/>
      <c r="G18" s="49"/>
      <c r="H18" s="69"/>
    </row>
    <row r="19">
      <c r="B19" s="60" t="s">
        <v>1837</v>
      </c>
      <c r="C19" s="50" t="s">
        <v>2267</v>
      </c>
      <c r="D19" s="50" t="s">
        <v>2268</v>
      </c>
      <c r="E19" s="50" t="s">
        <v>972</v>
      </c>
      <c r="F19" s="50" t="s">
        <v>2269</v>
      </c>
      <c r="G19" s="50" t="s">
        <v>262</v>
      </c>
      <c r="H19" s="70" t="s">
        <v>2270</v>
      </c>
    </row>
    <row r="20">
      <c r="B20" s="61" t="s">
        <v>1844</v>
      </c>
      <c r="C20" s="47" t="s">
        <v>2271</v>
      </c>
      <c r="D20" s="47" t="s">
        <v>2272</v>
      </c>
      <c r="E20" s="47" t="s">
        <v>1363</v>
      </c>
      <c r="F20" s="47" t="s">
        <v>2273</v>
      </c>
      <c r="G20" s="47" t="s">
        <v>2274</v>
      </c>
      <c r="H20" s="67" t="s">
        <v>2275</v>
      </c>
    </row>
    <row r="21">
      <c r="B21" s="60" t="s">
        <v>1849</v>
      </c>
      <c r="C21" s="50" t="s">
        <v>2276</v>
      </c>
      <c r="D21" s="50" t="s">
        <v>2277</v>
      </c>
      <c r="E21" s="50" t="s">
        <v>1404</v>
      </c>
      <c r="F21" s="50" t="s">
        <v>2278</v>
      </c>
      <c r="G21" s="50" t="s">
        <v>978</v>
      </c>
      <c r="H21" s="70" t="s">
        <v>2279</v>
      </c>
    </row>
    <row r="22">
      <c r="B22" s="62" t="s">
        <v>218</v>
      </c>
      <c r="C22" s="48"/>
      <c r="D22" s="48"/>
      <c r="E22" s="48"/>
      <c r="F22" s="48"/>
      <c r="G22" s="48"/>
      <c r="H22" s="68"/>
    </row>
    <row r="23">
      <c r="B23" s="63" t="s">
        <v>1020</v>
      </c>
      <c r="C23" s="49"/>
      <c r="D23" s="49"/>
      <c r="E23" s="49"/>
      <c r="F23" s="49"/>
      <c r="G23" s="49"/>
      <c r="H23" s="69"/>
    </row>
    <row r="24">
      <c r="B24" s="60" t="s">
        <v>1837</v>
      </c>
      <c r="C24" s="50" t="s">
        <v>2280</v>
      </c>
      <c r="D24" s="50" t="s">
        <v>2281</v>
      </c>
      <c r="E24" s="50" t="s">
        <v>2225</v>
      </c>
      <c r="F24" s="50" t="s">
        <v>2282</v>
      </c>
      <c r="G24" s="50" t="s">
        <v>2283</v>
      </c>
      <c r="H24" s="70" t="s">
        <v>2284</v>
      </c>
    </row>
    <row r="25">
      <c r="B25" s="61" t="s">
        <v>1844</v>
      </c>
      <c r="C25" s="47" t="s">
        <v>1598</v>
      </c>
      <c r="D25" s="47" t="s">
        <v>2285</v>
      </c>
      <c r="E25" s="47" t="s">
        <v>600</v>
      </c>
      <c r="F25" s="47" t="s">
        <v>2286</v>
      </c>
      <c r="G25" s="47" t="s">
        <v>982</v>
      </c>
      <c r="H25" s="67" t="s">
        <v>2287</v>
      </c>
    </row>
    <row r="26">
      <c r="B26" s="60" t="s">
        <v>1849</v>
      </c>
      <c r="C26" s="50" t="s">
        <v>1511</v>
      </c>
      <c r="D26" s="50" t="s">
        <v>2288</v>
      </c>
      <c r="E26" s="50" t="s">
        <v>2289</v>
      </c>
      <c r="F26" s="50" t="s">
        <v>2290</v>
      </c>
      <c r="G26" s="50" t="s">
        <v>2291</v>
      </c>
      <c r="H26" s="70" t="s">
        <v>2292</v>
      </c>
    </row>
    <row r="27">
      <c r="B27" s="63" t="s">
        <v>1051</v>
      </c>
      <c r="C27" s="49"/>
      <c r="D27" s="49"/>
      <c r="E27" s="49"/>
      <c r="F27" s="49"/>
      <c r="G27" s="49"/>
      <c r="H27" s="69"/>
    </row>
    <row r="28">
      <c r="B28" s="60" t="s">
        <v>1837</v>
      </c>
      <c r="C28" s="50" t="s">
        <v>2293</v>
      </c>
      <c r="D28" s="50" t="s">
        <v>2294</v>
      </c>
      <c r="E28" s="50" t="s">
        <v>2295</v>
      </c>
      <c r="F28" s="50" t="s">
        <v>2296</v>
      </c>
      <c r="G28" s="50" t="s">
        <v>2297</v>
      </c>
      <c r="H28" s="70" t="s">
        <v>2298</v>
      </c>
    </row>
    <row r="29">
      <c r="B29" s="61" t="s">
        <v>1844</v>
      </c>
      <c r="C29" s="47" t="s">
        <v>2299</v>
      </c>
      <c r="D29" s="47" t="s">
        <v>2300</v>
      </c>
      <c r="E29" s="47" t="s">
        <v>1445</v>
      </c>
      <c r="F29" s="47" t="s">
        <v>2301</v>
      </c>
      <c r="G29" s="47" t="s">
        <v>2302</v>
      </c>
      <c r="H29" s="67" t="s">
        <v>2303</v>
      </c>
    </row>
    <row r="30">
      <c r="B30" s="64" t="s">
        <v>1849</v>
      </c>
      <c r="C30" s="51" t="s">
        <v>144</v>
      </c>
      <c r="D30" s="51" t="s">
        <v>2304</v>
      </c>
      <c r="E30" s="51" t="s">
        <v>2305</v>
      </c>
      <c r="F30" s="51" t="s">
        <v>2306</v>
      </c>
      <c r="G30" s="51" t="s">
        <v>1052</v>
      </c>
      <c r="H30" s="71" t="s">
        <v>2307</v>
      </c>
    </row>
    <row r="31">
      <c r="B31" t="s">
        <v>403</v>
      </c>
    </row>
    <row r="32">
      <c r="B32" t="s">
        <v>404</v>
      </c>
    </row>
    <row r="33">
      <c r="B33"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2308</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2309</v>
      </c>
      <c r="C11" s="50" t="s">
        <v>1194</v>
      </c>
      <c r="D11" s="50" t="s">
        <v>2310</v>
      </c>
      <c r="E11" s="50" t="s">
        <v>2311</v>
      </c>
      <c r="F11" s="50" t="s">
        <v>2312</v>
      </c>
      <c r="G11" s="50" t="s">
        <v>2313</v>
      </c>
      <c r="H11" s="70" t="s">
        <v>2314</v>
      </c>
    </row>
    <row r="12">
      <c r="B12" s="61" t="s">
        <v>2315</v>
      </c>
      <c r="C12" s="47" t="s">
        <v>1208</v>
      </c>
      <c r="D12" s="47" t="s">
        <v>1719</v>
      </c>
      <c r="E12" s="47" t="s">
        <v>876</v>
      </c>
      <c r="F12" s="47" t="s">
        <v>2316</v>
      </c>
      <c r="G12" s="47" t="s">
        <v>1657</v>
      </c>
      <c r="H12" s="67" t="s">
        <v>2317</v>
      </c>
    </row>
    <row r="13">
      <c r="B13" s="63" t="s">
        <v>117</v>
      </c>
      <c r="C13" s="49"/>
      <c r="D13" s="49"/>
      <c r="E13" s="49"/>
      <c r="F13" s="49"/>
      <c r="G13" s="49"/>
      <c r="H13" s="69"/>
    </row>
    <row r="14">
      <c r="B14" s="60" t="s">
        <v>2309</v>
      </c>
      <c r="C14" s="50" t="s">
        <v>1665</v>
      </c>
      <c r="D14" s="50" t="s">
        <v>2318</v>
      </c>
      <c r="E14" s="50" t="s">
        <v>1948</v>
      </c>
      <c r="F14" s="50" t="s">
        <v>2319</v>
      </c>
      <c r="G14" s="50" t="s">
        <v>473</v>
      </c>
      <c r="H14" s="70" t="s">
        <v>2320</v>
      </c>
    </row>
    <row r="15">
      <c r="B15" s="61" t="s">
        <v>2315</v>
      </c>
      <c r="C15" s="47" t="s">
        <v>2321</v>
      </c>
      <c r="D15" s="47" t="s">
        <v>2322</v>
      </c>
      <c r="E15" s="47" t="s">
        <v>1612</v>
      </c>
      <c r="F15" s="47" t="s">
        <v>2323</v>
      </c>
      <c r="G15" s="47" t="s">
        <v>834</v>
      </c>
      <c r="H15" s="67" t="s">
        <v>2324</v>
      </c>
    </row>
    <row r="16">
      <c r="B16" s="63" t="s">
        <v>170</v>
      </c>
      <c r="C16" s="49"/>
      <c r="D16" s="49"/>
      <c r="E16" s="49"/>
      <c r="F16" s="49"/>
      <c r="G16" s="49"/>
      <c r="H16" s="69"/>
    </row>
    <row r="17">
      <c r="B17" s="60" t="s">
        <v>2309</v>
      </c>
      <c r="C17" s="50" t="s">
        <v>452</v>
      </c>
      <c r="D17" s="50" t="s">
        <v>2325</v>
      </c>
      <c r="E17" s="50" t="s">
        <v>1559</v>
      </c>
      <c r="F17" s="50" t="s">
        <v>2326</v>
      </c>
      <c r="G17" s="50" t="s">
        <v>1167</v>
      </c>
      <c r="H17" s="70" t="s">
        <v>2327</v>
      </c>
    </row>
    <row r="18">
      <c r="B18" s="61" t="s">
        <v>2315</v>
      </c>
      <c r="C18" s="47" t="s">
        <v>178</v>
      </c>
      <c r="D18" s="47" t="s">
        <v>2328</v>
      </c>
      <c r="E18" s="47" t="s">
        <v>688</v>
      </c>
      <c r="F18" s="47" t="s">
        <v>2329</v>
      </c>
      <c r="G18" s="47" t="s">
        <v>2222</v>
      </c>
      <c r="H18" s="67" t="s">
        <v>2330</v>
      </c>
    </row>
    <row r="19">
      <c r="B19" s="62" t="s">
        <v>218</v>
      </c>
      <c r="C19" s="48"/>
      <c r="D19" s="48"/>
      <c r="E19" s="48"/>
      <c r="F19" s="48"/>
      <c r="G19" s="48"/>
      <c r="H19" s="68"/>
    </row>
    <row r="20">
      <c r="B20" s="63" t="s">
        <v>1020</v>
      </c>
      <c r="C20" s="49"/>
      <c r="D20" s="49"/>
      <c r="E20" s="49"/>
      <c r="F20" s="49"/>
      <c r="G20" s="49"/>
      <c r="H20" s="69"/>
    </row>
    <row r="21">
      <c r="B21" s="60" t="s">
        <v>2309</v>
      </c>
      <c r="C21" s="50" t="s">
        <v>2331</v>
      </c>
      <c r="D21" s="50" t="s">
        <v>2332</v>
      </c>
      <c r="E21" s="50" t="s">
        <v>2333</v>
      </c>
      <c r="F21" s="50" t="s">
        <v>2334</v>
      </c>
      <c r="G21" s="50" t="s">
        <v>714</v>
      </c>
      <c r="H21" s="70" t="s">
        <v>2335</v>
      </c>
    </row>
    <row r="22">
      <c r="B22" s="61" t="s">
        <v>2315</v>
      </c>
      <c r="C22" s="47" t="s">
        <v>879</v>
      </c>
      <c r="D22" s="47" t="s">
        <v>2336</v>
      </c>
      <c r="E22" s="47" t="s">
        <v>1616</v>
      </c>
      <c r="F22" s="47" t="s">
        <v>1976</v>
      </c>
      <c r="G22" s="47" t="s">
        <v>696</v>
      </c>
      <c r="H22" s="67" t="s">
        <v>2337</v>
      </c>
    </row>
    <row r="23">
      <c r="B23" s="63" t="s">
        <v>1051</v>
      </c>
      <c r="C23" s="49"/>
      <c r="D23" s="49"/>
      <c r="E23" s="49"/>
      <c r="F23" s="49"/>
      <c r="G23" s="49"/>
      <c r="H23" s="69"/>
    </row>
    <row r="24">
      <c r="B24" s="60" t="s">
        <v>2309</v>
      </c>
      <c r="C24" s="50" t="s">
        <v>2338</v>
      </c>
      <c r="D24" s="50" t="s">
        <v>2339</v>
      </c>
      <c r="E24" s="50" t="s">
        <v>652</v>
      </c>
      <c r="F24" s="50" t="s">
        <v>2340</v>
      </c>
      <c r="G24" s="50" t="s">
        <v>1163</v>
      </c>
      <c r="H24" s="70" t="s">
        <v>2341</v>
      </c>
    </row>
    <row r="25">
      <c r="B25" s="74" t="s">
        <v>2315</v>
      </c>
      <c r="C25" s="73" t="s">
        <v>579</v>
      </c>
      <c r="D25" s="73" t="s">
        <v>2342</v>
      </c>
      <c r="E25" s="73" t="s">
        <v>533</v>
      </c>
      <c r="F25" s="73" t="s">
        <v>2343</v>
      </c>
      <c r="G25" s="73" t="s">
        <v>642</v>
      </c>
      <c r="H25" s="75" t="s">
        <v>2344</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2345</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1095</v>
      </c>
      <c r="C11" s="50" t="s">
        <v>2346</v>
      </c>
      <c r="D11" s="50" t="s">
        <v>2347</v>
      </c>
      <c r="E11" s="50" t="s">
        <v>2348</v>
      </c>
      <c r="F11" s="50" t="s">
        <v>2349</v>
      </c>
      <c r="G11" s="50" t="s">
        <v>2350</v>
      </c>
      <c r="H11" s="50" t="s">
        <v>2351</v>
      </c>
      <c r="I11" s="50" t="s">
        <v>1513</v>
      </c>
      <c r="J11" s="50" t="s">
        <v>2352</v>
      </c>
      <c r="K11" s="50" t="s">
        <v>67</v>
      </c>
      <c r="L11" s="50" t="s">
        <v>2353</v>
      </c>
      <c r="M11" s="50" t="s">
        <v>321</v>
      </c>
      <c r="N11" s="50" t="s">
        <v>2354</v>
      </c>
      <c r="O11" s="50" t="s">
        <v>180</v>
      </c>
      <c r="P11" s="50" t="s">
        <v>2355</v>
      </c>
      <c r="Q11" s="50" t="s">
        <v>274</v>
      </c>
      <c r="R11" s="50" t="s">
        <v>2356</v>
      </c>
      <c r="S11" s="50" t="s">
        <v>1151</v>
      </c>
      <c r="T11" s="70" t="s">
        <v>2357</v>
      </c>
    </row>
    <row r="12">
      <c r="B12" s="61" t="s">
        <v>1082</v>
      </c>
      <c r="C12" s="47" t="s">
        <v>2358</v>
      </c>
      <c r="D12" s="47" t="s">
        <v>2359</v>
      </c>
      <c r="E12" s="47" t="s">
        <v>2360</v>
      </c>
      <c r="F12" s="47" t="s">
        <v>2361</v>
      </c>
      <c r="G12" s="47" t="s">
        <v>2362</v>
      </c>
      <c r="H12" s="47" t="s">
        <v>2363</v>
      </c>
      <c r="I12" s="47" t="s">
        <v>1855</v>
      </c>
      <c r="J12" s="47" t="s">
        <v>2364</v>
      </c>
      <c r="K12" s="47" t="s">
        <v>412</v>
      </c>
      <c r="L12" s="47" t="s">
        <v>2365</v>
      </c>
      <c r="M12" s="47" t="s">
        <v>501</v>
      </c>
      <c r="N12" s="47" t="s">
        <v>2366</v>
      </c>
      <c r="O12" s="47" t="s">
        <v>454</v>
      </c>
      <c r="P12" s="47" t="s">
        <v>2367</v>
      </c>
      <c r="Q12" s="47" t="s">
        <v>484</v>
      </c>
      <c r="R12" s="47" t="s">
        <v>2368</v>
      </c>
      <c r="S12" s="47" t="s">
        <v>1138</v>
      </c>
      <c r="T12" s="67" t="s">
        <v>2369</v>
      </c>
    </row>
    <row r="13">
      <c r="B13" s="63" t="s">
        <v>117</v>
      </c>
      <c r="C13" s="49"/>
      <c r="D13" s="49"/>
      <c r="E13" s="49"/>
      <c r="F13" s="49"/>
      <c r="G13" s="49"/>
      <c r="H13" s="49"/>
      <c r="I13" s="49"/>
      <c r="J13" s="49"/>
      <c r="K13" s="49"/>
      <c r="L13" s="49"/>
      <c r="M13" s="49"/>
      <c r="N13" s="49"/>
      <c r="O13" s="49"/>
      <c r="P13" s="49"/>
      <c r="Q13" s="49"/>
      <c r="R13" s="49"/>
      <c r="S13" s="49"/>
      <c r="T13" s="69"/>
    </row>
    <row r="14">
      <c r="B14" s="60" t="s">
        <v>1095</v>
      </c>
      <c r="C14" s="50" t="s">
        <v>2370</v>
      </c>
      <c r="D14" s="50" t="s">
        <v>2371</v>
      </c>
      <c r="E14" s="50" t="s">
        <v>2372</v>
      </c>
      <c r="F14" s="50" t="s">
        <v>2373</v>
      </c>
      <c r="G14" s="50" t="s">
        <v>144</v>
      </c>
      <c r="H14" s="50" t="s">
        <v>2374</v>
      </c>
      <c r="I14" s="50" t="s">
        <v>2274</v>
      </c>
      <c r="J14" s="50" t="s">
        <v>2375</v>
      </c>
      <c r="K14" s="50" t="s">
        <v>1414</v>
      </c>
      <c r="L14" s="50" t="s">
        <v>2376</v>
      </c>
      <c r="M14" s="50" t="s">
        <v>1350</v>
      </c>
      <c r="N14" s="50" t="s">
        <v>2171</v>
      </c>
      <c r="O14" s="50" t="s">
        <v>1431</v>
      </c>
      <c r="P14" s="50" t="s">
        <v>2377</v>
      </c>
      <c r="Q14" s="50" t="s">
        <v>75</v>
      </c>
      <c r="R14" s="50" t="s">
        <v>2378</v>
      </c>
      <c r="S14" s="50" t="s">
        <v>2379</v>
      </c>
      <c r="T14" s="70" t="s">
        <v>2380</v>
      </c>
    </row>
    <row r="15">
      <c r="B15" s="61" t="s">
        <v>1082</v>
      </c>
      <c r="C15" s="47" t="s">
        <v>2381</v>
      </c>
      <c r="D15" s="47" t="s">
        <v>2382</v>
      </c>
      <c r="E15" s="47" t="s">
        <v>2383</v>
      </c>
      <c r="F15" s="47" t="s">
        <v>2384</v>
      </c>
      <c r="G15" s="47" t="s">
        <v>2385</v>
      </c>
      <c r="H15" s="47" t="s">
        <v>2386</v>
      </c>
      <c r="I15" s="47" t="s">
        <v>1878</v>
      </c>
      <c r="J15" s="47" t="s">
        <v>2387</v>
      </c>
      <c r="K15" s="47" t="s">
        <v>2086</v>
      </c>
      <c r="L15" s="47" t="s">
        <v>2388</v>
      </c>
      <c r="M15" s="47" t="s">
        <v>2389</v>
      </c>
      <c r="N15" s="47" t="s">
        <v>2390</v>
      </c>
      <c r="O15" s="47" t="s">
        <v>2391</v>
      </c>
      <c r="P15" s="47" t="s">
        <v>2392</v>
      </c>
      <c r="Q15" s="47" t="s">
        <v>420</v>
      </c>
      <c r="R15" s="47" t="s">
        <v>2393</v>
      </c>
      <c r="S15" s="47" t="s">
        <v>1110</v>
      </c>
      <c r="T15" s="67" t="s">
        <v>2394</v>
      </c>
    </row>
    <row r="16">
      <c r="B16" s="63" t="s">
        <v>170</v>
      </c>
      <c r="C16" s="49"/>
      <c r="D16" s="49"/>
      <c r="E16" s="49"/>
      <c r="F16" s="49"/>
      <c r="G16" s="49"/>
      <c r="H16" s="49"/>
      <c r="I16" s="49"/>
      <c r="J16" s="49"/>
      <c r="K16" s="49"/>
      <c r="L16" s="49"/>
      <c r="M16" s="49"/>
      <c r="N16" s="49"/>
      <c r="O16" s="49"/>
      <c r="P16" s="49"/>
      <c r="Q16" s="49"/>
      <c r="R16" s="49"/>
      <c r="S16" s="49"/>
      <c r="T16" s="69"/>
    </row>
    <row r="17">
      <c r="B17" s="60" t="s">
        <v>1095</v>
      </c>
      <c r="C17" s="50" t="s">
        <v>2395</v>
      </c>
      <c r="D17" s="50" t="s">
        <v>2396</v>
      </c>
      <c r="E17" s="50" t="s">
        <v>2397</v>
      </c>
      <c r="F17" s="50" t="s">
        <v>2398</v>
      </c>
      <c r="G17" s="50" t="s">
        <v>2399</v>
      </c>
      <c r="H17" s="50" t="s">
        <v>2400</v>
      </c>
      <c r="I17" s="50" t="s">
        <v>1406</v>
      </c>
      <c r="J17" s="50" t="s">
        <v>2401</v>
      </c>
      <c r="K17" s="50" t="s">
        <v>952</v>
      </c>
      <c r="L17" s="50" t="s">
        <v>2402</v>
      </c>
      <c r="M17" s="50" t="s">
        <v>324</v>
      </c>
      <c r="N17" s="50" t="s">
        <v>2403</v>
      </c>
      <c r="O17" s="50" t="s">
        <v>173</v>
      </c>
      <c r="P17" s="50" t="s">
        <v>2404</v>
      </c>
      <c r="Q17" s="50" t="s">
        <v>530</v>
      </c>
      <c r="R17" s="50" t="s">
        <v>2405</v>
      </c>
      <c r="S17" s="50" t="s">
        <v>566</v>
      </c>
      <c r="T17" s="70" t="s">
        <v>2406</v>
      </c>
    </row>
    <row r="18">
      <c r="B18" s="61" t="s">
        <v>1082</v>
      </c>
      <c r="C18" s="47" t="s">
        <v>1840</v>
      </c>
      <c r="D18" s="47" t="s">
        <v>2407</v>
      </c>
      <c r="E18" s="47" t="s">
        <v>2408</v>
      </c>
      <c r="F18" s="47" t="s">
        <v>2409</v>
      </c>
      <c r="G18" s="47" t="s">
        <v>2410</v>
      </c>
      <c r="H18" s="47" t="s">
        <v>2411</v>
      </c>
      <c r="I18" s="47" t="s">
        <v>2412</v>
      </c>
      <c r="J18" s="47" t="s">
        <v>2413</v>
      </c>
      <c r="K18" s="47" t="s">
        <v>937</v>
      </c>
      <c r="L18" s="47" t="s">
        <v>2414</v>
      </c>
      <c r="M18" s="47" t="s">
        <v>504</v>
      </c>
      <c r="N18" s="47" t="s">
        <v>2415</v>
      </c>
      <c r="O18" s="47" t="s">
        <v>447</v>
      </c>
      <c r="P18" s="47" t="s">
        <v>2416</v>
      </c>
      <c r="Q18" s="47" t="s">
        <v>2417</v>
      </c>
      <c r="R18" s="47" t="s">
        <v>2418</v>
      </c>
      <c r="S18" s="47" t="s">
        <v>2419</v>
      </c>
      <c r="T18" s="67" t="s">
        <v>2420</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1095</v>
      </c>
      <c r="C21" s="50" t="s">
        <v>1054</v>
      </c>
      <c r="D21" s="50" t="s">
        <v>2421</v>
      </c>
      <c r="E21" s="50" t="s">
        <v>2422</v>
      </c>
      <c r="F21" s="50" t="s">
        <v>2423</v>
      </c>
      <c r="G21" s="50" t="s">
        <v>224</v>
      </c>
      <c r="H21" s="50" t="s">
        <v>2424</v>
      </c>
      <c r="I21" s="50" t="s">
        <v>1329</v>
      </c>
      <c r="J21" s="50" t="s">
        <v>2425</v>
      </c>
      <c r="K21" s="50" t="s">
        <v>554</v>
      </c>
      <c r="L21" s="50" t="s">
        <v>2426</v>
      </c>
      <c r="M21" s="50" t="s">
        <v>660</v>
      </c>
      <c r="N21" s="50" t="s">
        <v>661</v>
      </c>
      <c r="O21" s="50" t="s">
        <v>274</v>
      </c>
      <c r="P21" s="50" t="s">
        <v>2427</v>
      </c>
      <c r="Q21" s="50" t="s">
        <v>876</v>
      </c>
      <c r="R21" s="50" t="s">
        <v>2428</v>
      </c>
      <c r="S21" s="50" t="s">
        <v>2216</v>
      </c>
      <c r="T21" s="70" t="s">
        <v>2429</v>
      </c>
    </row>
    <row r="22">
      <c r="B22" s="61" t="s">
        <v>1082</v>
      </c>
      <c r="C22" s="47" t="s">
        <v>1069</v>
      </c>
      <c r="D22" s="47" t="s">
        <v>2430</v>
      </c>
      <c r="E22" s="47" t="s">
        <v>2431</v>
      </c>
      <c r="F22" s="47" t="s">
        <v>2432</v>
      </c>
      <c r="G22" s="47" t="s">
        <v>465</v>
      </c>
      <c r="H22" s="47" t="s">
        <v>2433</v>
      </c>
      <c r="I22" s="47" t="s">
        <v>2434</v>
      </c>
      <c r="J22" s="47" t="s">
        <v>2435</v>
      </c>
      <c r="K22" s="47" t="s">
        <v>2233</v>
      </c>
      <c r="L22" s="47" t="s">
        <v>2436</v>
      </c>
      <c r="M22" s="47" t="s">
        <v>1136</v>
      </c>
      <c r="N22" s="47" t="s">
        <v>2437</v>
      </c>
      <c r="O22" s="47" t="s">
        <v>484</v>
      </c>
      <c r="P22" s="47" t="s">
        <v>2438</v>
      </c>
      <c r="Q22" s="47" t="s">
        <v>2311</v>
      </c>
      <c r="R22" s="47" t="s">
        <v>2439</v>
      </c>
      <c r="S22" s="47" t="s">
        <v>1140</v>
      </c>
      <c r="T22" s="67" t="s">
        <v>2440</v>
      </c>
    </row>
    <row r="23">
      <c r="B23" s="63" t="s">
        <v>1051</v>
      </c>
      <c r="C23" s="49"/>
      <c r="D23" s="49"/>
      <c r="E23" s="49"/>
      <c r="F23" s="49"/>
      <c r="G23" s="49"/>
      <c r="H23" s="49"/>
      <c r="I23" s="49"/>
      <c r="J23" s="49"/>
      <c r="K23" s="49"/>
      <c r="L23" s="49"/>
      <c r="M23" s="49"/>
      <c r="N23" s="49"/>
      <c r="O23" s="49"/>
      <c r="P23" s="49"/>
      <c r="Q23" s="49"/>
      <c r="R23" s="49"/>
      <c r="S23" s="49"/>
      <c r="T23" s="69"/>
    </row>
    <row r="24">
      <c r="B24" s="60" t="s">
        <v>1095</v>
      </c>
      <c r="C24" s="50" t="s">
        <v>2441</v>
      </c>
      <c r="D24" s="50" t="s">
        <v>2442</v>
      </c>
      <c r="E24" s="50" t="s">
        <v>376</v>
      </c>
      <c r="F24" s="50" t="s">
        <v>2443</v>
      </c>
      <c r="G24" s="50" t="s">
        <v>2444</v>
      </c>
      <c r="H24" s="50" t="s">
        <v>2445</v>
      </c>
      <c r="I24" s="50" t="s">
        <v>2446</v>
      </c>
      <c r="J24" s="50" t="s">
        <v>2447</v>
      </c>
      <c r="K24" s="50" t="s">
        <v>2448</v>
      </c>
      <c r="L24" s="50" t="s">
        <v>2449</v>
      </c>
      <c r="M24" s="50" t="s">
        <v>1308</v>
      </c>
      <c r="N24" s="50" t="s">
        <v>2450</v>
      </c>
      <c r="O24" s="50" t="s">
        <v>1511</v>
      </c>
      <c r="P24" s="50" t="s">
        <v>2451</v>
      </c>
      <c r="Q24" s="50" t="s">
        <v>230</v>
      </c>
      <c r="R24" s="50" t="s">
        <v>2452</v>
      </c>
      <c r="S24" s="50" t="s">
        <v>1350</v>
      </c>
      <c r="T24" s="70" t="s">
        <v>2453</v>
      </c>
    </row>
    <row r="25">
      <c r="B25" s="74" t="s">
        <v>1082</v>
      </c>
      <c r="C25" s="73" t="s">
        <v>2454</v>
      </c>
      <c r="D25" s="73" t="s">
        <v>2455</v>
      </c>
      <c r="E25" s="73" t="s">
        <v>1858</v>
      </c>
      <c r="F25" s="73" t="s">
        <v>2456</v>
      </c>
      <c r="G25" s="73" t="s">
        <v>2457</v>
      </c>
      <c r="H25" s="73" t="s">
        <v>2458</v>
      </c>
      <c r="I25" s="73" t="s">
        <v>1499</v>
      </c>
      <c r="J25" s="73" t="s">
        <v>2459</v>
      </c>
      <c r="K25" s="73" t="s">
        <v>2460</v>
      </c>
      <c r="L25" s="73" t="s">
        <v>2461</v>
      </c>
      <c r="M25" s="73" t="s">
        <v>1735</v>
      </c>
      <c r="N25" s="73" t="s">
        <v>2462</v>
      </c>
      <c r="O25" s="73" t="s">
        <v>2463</v>
      </c>
      <c r="P25" s="73" t="s">
        <v>2464</v>
      </c>
      <c r="Q25" s="73" t="s">
        <v>475</v>
      </c>
      <c r="R25" s="73" t="s">
        <v>2465</v>
      </c>
      <c r="S25" s="73" t="s">
        <v>2389</v>
      </c>
      <c r="T25" s="75" t="s">
        <v>2466</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2467</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1095</v>
      </c>
      <c r="C11" s="50" t="s">
        <v>1486</v>
      </c>
      <c r="D11" s="50" t="s">
        <v>2468</v>
      </c>
      <c r="E11" s="50" t="s">
        <v>1312</v>
      </c>
      <c r="F11" s="50" t="s">
        <v>2469</v>
      </c>
      <c r="G11" s="50" t="s">
        <v>1598</v>
      </c>
      <c r="H11" s="50" t="s">
        <v>2470</v>
      </c>
      <c r="I11" s="50" t="s">
        <v>533</v>
      </c>
      <c r="J11" s="50" t="s">
        <v>1718</v>
      </c>
      <c r="K11" s="50" t="s">
        <v>132</v>
      </c>
      <c r="L11" s="50" t="s">
        <v>2471</v>
      </c>
      <c r="M11" s="50" t="s">
        <v>537</v>
      </c>
      <c r="N11" s="50" t="s">
        <v>2472</v>
      </c>
      <c r="O11" s="50" t="s">
        <v>589</v>
      </c>
      <c r="P11" s="50" t="s">
        <v>2473</v>
      </c>
      <c r="Q11" s="50" t="s">
        <v>632</v>
      </c>
      <c r="R11" s="50" t="s">
        <v>2054</v>
      </c>
      <c r="S11" s="50" t="s">
        <v>1973</v>
      </c>
      <c r="T11" s="70" t="s">
        <v>2474</v>
      </c>
    </row>
    <row r="12">
      <c r="B12" s="61" t="s">
        <v>1082</v>
      </c>
      <c r="C12" s="47" t="s">
        <v>2475</v>
      </c>
      <c r="D12" s="47" t="s">
        <v>2476</v>
      </c>
      <c r="E12" s="47" t="s">
        <v>2477</v>
      </c>
      <c r="F12" s="47" t="s">
        <v>2478</v>
      </c>
      <c r="G12" s="47" t="s">
        <v>2479</v>
      </c>
      <c r="H12" s="47" t="s">
        <v>2480</v>
      </c>
      <c r="I12" s="47" t="s">
        <v>652</v>
      </c>
      <c r="J12" s="47" t="s">
        <v>2481</v>
      </c>
      <c r="K12" s="47" t="s">
        <v>441</v>
      </c>
      <c r="L12" s="47" t="s">
        <v>2482</v>
      </c>
      <c r="M12" s="47" t="s">
        <v>637</v>
      </c>
      <c r="N12" s="47" t="s">
        <v>2483</v>
      </c>
      <c r="O12" s="47" t="s">
        <v>615</v>
      </c>
      <c r="P12" s="47" t="s">
        <v>2484</v>
      </c>
      <c r="Q12" s="47" t="s">
        <v>521</v>
      </c>
      <c r="R12" s="47" t="s">
        <v>522</v>
      </c>
      <c r="S12" s="47" t="s">
        <v>519</v>
      </c>
      <c r="T12" s="67" t="s">
        <v>2485</v>
      </c>
    </row>
    <row r="13">
      <c r="B13" s="63" t="s">
        <v>117</v>
      </c>
      <c r="C13" s="49"/>
      <c r="D13" s="49"/>
      <c r="E13" s="49"/>
      <c r="F13" s="49"/>
      <c r="G13" s="49"/>
      <c r="H13" s="49"/>
      <c r="I13" s="49"/>
      <c r="J13" s="49"/>
      <c r="K13" s="49"/>
      <c r="L13" s="49"/>
      <c r="M13" s="49"/>
      <c r="N13" s="49"/>
      <c r="O13" s="49"/>
      <c r="P13" s="49"/>
      <c r="Q13" s="49"/>
      <c r="R13" s="49"/>
      <c r="S13" s="49"/>
      <c r="T13" s="69"/>
    </row>
    <row r="14">
      <c r="B14" s="60" t="s">
        <v>1095</v>
      </c>
      <c r="C14" s="50" t="s">
        <v>1291</v>
      </c>
      <c r="D14" s="50" t="s">
        <v>2486</v>
      </c>
      <c r="E14" s="50" t="s">
        <v>872</v>
      </c>
      <c r="F14" s="50" t="s">
        <v>2487</v>
      </c>
      <c r="G14" s="50" t="s">
        <v>2488</v>
      </c>
      <c r="H14" s="50" t="s">
        <v>2489</v>
      </c>
      <c r="I14" s="50" t="s">
        <v>222</v>
      </c>
      <c r="J14" s="50" t="s">
        <v>2490</v>
      </c>
      <c r="K14" s="50" t="s">
        <v>543</v>
      </c>
      <c r="L14" s="50" t="s">
        <v>2491</v>
      </c>
      <c r="M14" s="50" t="s">
        <v>1971</v>
      </c>
      <c r="N14" s="50" t="s">
        <v>2492</v>
      </c>
      <c r="O14" s="50" t="s">
        <v>178</v>
      </c>
      <c r="P14" s="50" t="s">
        <v>2493</v>
      </c>
      <c r="Q14" s="50" t="s">
        <v>577</v>
      </c>
      <c r="R14" s="50" t="s">
        <v>2494</v>
      </c>
      <c r="S14" s="50" t="s">
        <v>2142</v>
      </c>
      <c r="T14" s="70" t="s">
        <v>2495</v>
      </c>
    </row>
    <row r="15">
      <c r="B15" s="61" t="s">
        <v>1082</v>
      </c>
      <c r="C15" s="47" t="s">
        <v>1867</v>
      </c>
      <c r="D15" s="47" t="s">
        <v>2496</v>
      </c>
      <c r="E15" s="47" t="s">
        <v>790</v>
      </c>
      <c r="F15" s="47" t="s">
        <v>2497</v>
      </c>
      <c r="G15" s="47" t="s">
        <v>2498</v>
      </c>
      <c r="H15" s="47" t="s">
        <v>2499</v>
      </c>
      <c r="I15" s="47" t="s">
        <v>463</v>
      </c>
      <c r="J15" s="47" t="s">
        <v>2500</v>
      </c>
      <c r="K15" s="47" t="s">
        <v>1197</v>
      </c>
      <c r="L15" s="47" t="s">
        <v>2501</v>
      </c>
      <c r="M15" s="47" t="s">
        <v>1629</v>
      </c>
      <c r="N15" s="47" t="s">
        <v>2502</v>
      </c>
      <c r="O15" s="47" t="s">
        <v>452</v>
      </c>
      <c r="P15" s="47" t="s">
        <v>2503</v>
      </c>
      <c r="Q15" s="47" t="s">
        <v>1823</v>
      </c>
      <c r="R15" s="47" t="s">
        <v>2504</v>
      </c>
      <c r="S15" s="47" t="s">
        <v>511</v>
      </c>
      <c r="T15" s="67" t="s">
        <v>2505</v>
      </c>
    </row>
    <row r="16">
      <c r="B16" s="63" t="s">
        <v>170</v>
      </c>
      <c r="C16" s="49"/>
      <c r="D16" s="49"/>
      <c r="E16" s="49"/>
      <c r="F16" s="49"/>
      <c r="G16" s="49"/>
      <c r="H16" s="49"/>
      <c r="I16" s="49"/>
      <c r="J16" s="49"/>
      <c r="K16" s="49"/>
      <c r="L16" s="49"/>
      <c r="M16" s="49"/>
      <c r="N16" s="49"/>
      <c r="O16" s="49"/>
      <c r="P16" s="49"/>
      <c r="Q16" s="49"/>
      <c r="R16" s="49"/>
      <c r="S16" s="49"/>
      <c r="T16" s="69"/>
    </row>
    <row r="17">
      <c r="B17" s="60" t="s">
        <v>1095</v>
      </c>
      <c r="C17" s="50" t="s">
        <v>678</v>
      </c>
      <c r="D17" s="50" t="s">
        <v>2506</v>
      </c>
      <c r="E17" s="50" t="s">
        <v>2254</v>
      </c>
      <c r="F17" s="50" t="s">
        <v>2507</v>
      </c>
      <c r="G17" s="50" t="s">
        <v>1484</v>
      </c>
      <c r="H17" s="50" t="s">
        <v>2508</v>
      </c>
      <c r="I17" s="50" t="s">
        <v>852</v>
      </c>
      <c r="J17" s="50" t="s">
        <v>2509</v>
      </c>
      <c r="K17" s="50" t="s">
        <v>280</v>
      </c>
      <c r="L17" s="50" t="s">
        <v>281</v>
      </c>
      <c r="M17" s="50" t="s">
        <v>537</v>
      </c>
      <c r="N17" s="50" t="s">
        <v>2510</v>
      </c>
      <c r="O17" s="50" t="s">
        <v>537</v>
      </c>
      <c r="P17" s="50" t="s">
        <v>2511</v>
      </c>
      <c r="Q17" s="50" t="s">
        <v>370</v>
      </c>
      <c r="R17" s="50" t="s">
        <v>2512</v>
      </c>
      <c r="S17" s="50" t="s">
        <v>571</v>
      </c>
      <c r="T17" s="70" t="s">
        <v>2207</v>
      </c>
    </row>
    <row r="18">
      <c r="B18" s="61" t="s">
        <v>1082</v>
      </c>
      <c r="C18" s="47" t="s">
        <v>2124</v>
      </c>
      <c r="D18" s="47" t="s">
        <v>2513</v>
      </c>
      <c r="E18" s="47" t="s">
        <v>2514</v>
      </c>
      <c r="F18" s="47" t="s">
        <v>2515</v>
      </c>
      <c r="G18" s="47" t="s">
        <v>2516</v>
      </c>
      <c r="H18" s="47" t="s">
        <v>2517</v>
      </c>
      <c r="I18" s="47" t="s">
        <v>744</v>
      </c>
      <c r="J18" s="47" t="s">
        <v>2518</v>
      </c>
      <c r="K18" s="47" t="s">
        <v>490</v>
      </c>
      <c r="L18" s="47" t="s">
        <v>491</v>
      </c>
      <c r="M18" s="47" t="s">
        <v>637</v>
      </c>
      <c r="N18" s="47" t="s">
        <v>2519</v>
      </c>
      <c r="O18" s="47" t="s">
        <v>637</v>
      </c>
      <c r="P18" s="47" t="s">
        <v>2520</v>
      </c>
      <c r="Q18" s="47" t="s">
        <v>517</v>
      </c>
      <c r="R18" s="47" t="s">
        <v>2521</v>
      </c>
      <c r="S18" s="47" t="s">
        <v>1116</v>
      </c>
      <c r="T18" s="67" t="s">
        <v>2522</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1095</v>
      </c>
      <c r="C21" s="50" t="s">
        <v>1079</v>
      </c>
      <c r="D21" s="50" t="s">
        <v>2523</v>
      </c>
      <c r="E21" s="50" t="s">
        <v>982</v>
      </c>
      <c r="F21" s="50" t="s">
        <v>2524</v>
      </c>
      <c r="G21" s="50" t="s">
        <v>1411</v>
      </c>
      <c r="H21" s="50" t="s">
        <v>2525</v>
      </c>
      <c r="I21" s="50" t="s">
        <v>660</v>
      </c>
      <c r="J21" s="50" t="s">
        <v>2526</v>
      </c>
      <c r="K21" s="50" t="s">
        <v>178</v>
      </c>
      <c r="L21" s="50" t="s">
        <v>2527</v>
      </c>
      <c r="M21" s="50" t="s">
        <v>372</v>
      </c>
      <c r="N21" s="50" t="s">
        <v>2528</v>
      </c>
      <c r="O21" s="50" t="s">
        <v>1566</v>
      </c>
      <c r="P21" s="50" t="s">
        <v>2529</v>
      </c>
      <c r="Q21" s="50" t="s">
        <v>663</v>
      </c>
      <c r="R21" s="50" t="s">
        <v>2530</v>
      </c>
      <c r="S21" s="50" t="s">
        <v>228</v>
      </c>
      <c r="T21" s="70" t="s">
        <v>229</v>
      </c>
    </row>
    <row r="22">
      <c r="B22" s="61" t="s">
        <v>1082</v>
      </c>
      <c r="C22" s="47" t="s">
        <v>1065</v>
      </c>
      <c r="D22" s="47" t="s">
        <v>2531</v>
      </c>
      <c r="E22" s="47" t="s">
        <v>966</v>
      </c>
      <c r="F22" s="47" t="s">
        <v>2532</v>
      </c>
      <c r="G22" s="47" t="s">
        <v>2533</v>
      </c>
      <c r="H22" s="47" t="s">
        <v>2534</v>
      </c>
      <c r="I22" s="47" t="s">
        <v>1136</v>
      </c>
      <c r="J22" s="47" t="s">
        <v>2535</v>
      </c>
      <c r="K22" s="47" t="s">
        <v>452</v>
      </c>
      <c r="L22" s="47" t="s">
        <v>2536</v>
      </c>
      <c r="M22" s="47" t="s">
        <v>523</v>
      </c>
      <c r="N22" s="47" t="s">
        <v>1667</v>
      </c>
      <c r="O22" s="47" t="s">
        <v>1950</v>
      </c>
      <c r="P22" s="47" t="s">
        <v>2537</v>
      </c>
      <c r="Q22" s="47" t="s">
        <v>716</v>
      </c>
      <c r="R22" s="47" t="s">
        <v>2538</v>
      </c>
      <c r="S22" s="47" t="s">
        <v>2313</v>
      </c>
      <c r="T22" s="67" t="s">
        <v>2539</v>
      </c>
    </row>
    <row r="23">
      <c r="B23" s="63" t="s">
        <v>1051</v>
      </c>
      <c r="C23" s="49"/>
      <c r="D23" s="49"/>
      <c r="E23" s="49"/>
      <c r="F23" s="49"/>
      <c r="G23" s="49"/>
      <c r="H23" s="49"/>
      <c r="I23" s="49"/>
      <c r="J23" s="49"/>
      <c r="K23" s="49"/>
      <c r="L23" s="49"/>
      <c r="M23" s="49"/>
      <c r="N23" s="49"/>
      <c r="O23" s="49"/>
      <c r="P23" s="49"/>
      <c r="Q23" s="49"/>
      <c r="R23" s="49"/>
      <c r="S23" s="49"/>
      <c r="T23" s="69"/>
    </row>
    <row r="24">
      <c r="B24" s="60" t="s">
        <v>1095</v>
      </c>
      <c r="C24" s="50" t="s">
        <v>2540</v>
      </c>
      <c r="D24" s="50" t="s">
        <v>2541</v>
      </c>
      <c r="E24" s="50" t="s">
        <v>1400</v>
      </c>
      <c r="F24" s="50" t="s">
        <v>2542</v>
      </c>
      <c r="G24" s="50" t="s">
        <v>1360</v>
      </c>
      <c r="H24" s="50" t="s">
        <v>2543</v>
      </c>
      <c r="I24" s="50" t="s">
        <v>1486</v>
      </c>
      <c r="J24" s="50" t="s">
        <v>2544</v>
      </c>
      <c r="K24" s="50" t="s">
        <v>2545</v>
      </c>
      <c r="L24" s="50" t="s">
        <v>2546</v>
      </c>
      <c r="M24" s="50" t="s">
        <v>324</v>
      </c>
      <c r="N24" s="50" t="s">
        <v>2547</v>
      </c>
      <c r="O24" s="50" t="s">
        <v>324</v>
      </c>
      <c r="P24" s="50" t="s">
        <v>2548</v>
      </c>
      <c r="Q24" s="50" t="s">
        <v>2107</v>
      </c>
      <c r="R24" s="50" t="s">
        <v>2549</v>
      </c>
      <c r="S24" s="50" t="s">
        <v>1151</v>
      </c>
      <c r="T24" s="70" t="s">
        <v>2550</v>
      </c>
    </row>
    <row r="25">
      <c r="B25" s="74" t="s">
        <v>1082</v>
      </c>
      <c r="C25" s="73" t="s">
        <v>2551</v>
      </c>
      <c r="D25" s="73" t="s">
        <v>2552</v>
      </c>
      <c r="E25" s="73" t="s">
        <v>2553</v>
      </c>
      <c r="F25" s="73" t="s">
        <v>2554</v>
      </c>
      <c r="G25" s="73" t="s">
        <v>2190</v>
      </c>
      <c r="H25" s="73" t="s">
        <v>2555</v>
      </c>
      <c r="I25" s="73" t="s">
        <v>2475</v>
      </c>
      <c r="J25" s="73" t="s">
        <v>2556</v>
      </c>
      <c r="K25" s="73" t="s">
        <v>2557</v>
      </c>
      <c r="L25" s="73" t="s">
        <v>2558</v>
      </c>
      <c r="M25" s="73" t="s">
        <v>504</v>
      </c>
      <c r="N25" s="73" t="s">
        <v>2559</v>
      </c>
      <c r="O25" s="73" t="s">
        <v>504</v>
      </c>
      <c r="P25" s="73" t="s">
        <v>2560</v>
      </c>
      <c r="Q25" s="73" t="s">
        <v>1556</v>
      </c>
      <c r="R25" s="73" t="s">
        <v>2561</v>
      </c>
      <c r="S25" s="73" t="s">
        <v>1138</v>
      </c>
      <c r="T25" s="75" t="s">
        <v>2562</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2563</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2564</v>
      </c>
      <c r="C11" s="50" t="s">
        <v>2565</v>
      </c>
      <c r="D11" s="50" t="s">
        <v>2566</v>
      </c>
      <c r="E11" s="50" t="s">
        <v>504</v>
      </c>
      <c r="F11" s="50" t="s">
        <v>2567</v>
      </c>
      <c r="G11" s="50" t="s">
        <v>1986</v>
      </c>
      <c r="H11" s="50" t="s">
        <v>2568</v>
      </c>
      <c r="I11" s="50" t="s">
        <v>2569</v>
      </c>
      <c r="J11" s="50" t="s">
        <v>2570</v>
      </c>
      <c r="K11" s="50" t="s">
        <v>1948</v>
      </c>
      <c r="L11" s="50" t="s">
        <v>2571</v>
      </c>
      <c r="M11" s="50" t="s">
        <v>2572</v>
      </c>
      <c r="N11" s="50" t="s">
        <v>2573</v>
      </c>
      <c r="O11" s="50" t="s">
        <v>521</v>
      </c>
      <c r="P11" s="50" t="s">
        <v>2574</v>
      </c>
      <c r="Q11" s="50" t="s">
        <v>2575</v>
      </c>
      <c r="R11" s="50" t="s">
        <v>2576</v>
      </c>
      <c r="S11" s="50" t="s">
        <v>2577</v>
      </c>
      <c r="T11" s="70" t="s">
        <v>2578</v>
      </c>
    </row>
    <row r="12">
      <c r="B12" s="61" t="s">
        <v>2579</v>
      </c>
      <c r="C12" s="47" t="s">
        <v>541</v>
      </c>
      <c r="D12" s="47" t="s">
        <v>2580</v>
      </c>
      <c r="E12" s="47" t="s">
        <v>324</v>
      </c>
      <c r="F12" s="47" t="s">
        <v>2581</v>
      </c>
      <c r="G12" s="47" t="s">
        <v>539</v>
      </c>
      <c r="H12" s="47" t="s">
        <v>2582</v>
      </c>
      <c r="I12" s="47" t="s">
        <v>710</v>
      </c>
      <c r="J12" s="47" t="s">
        <v>2583</v>
      </c>
      <c r="K12" s="47" t="s">
        <v>731</v>
      </c>
      <c r="L12" s="47" t="s">
        <v>2584</v>
      </c>
      <c r="M12" s="47" t="s">
        <v>647</v>
      </c>
      <c r="N12" s="47" t="s">
        <v>2585</v>
      </c>
      <c r="O12" s="47" t="s">
        <v>632</v>
      </c>
      <c r="P12" s="47" t="s">
        <v>1687</v>
      </c>
      <c r="Q12" s="47" t="s">
        <v>228</v>
      </c>
      <c r="R12" s="47" t="s">
        <v>229</v>
      </c>
      <c r="S12" s="47" t="s">
        <v>228</v>
      </c>
      <c r="T12" s="67" t="s">
        <v>229</v>
      </c>
    </row>
    <row r="13">
      <c r="B13" s="63" t="s">
        <v>117</v>
      </c>
      <c r="C13" s="49"/>
      <c r="D13" s="49"/>
      <c r="E13" s="49"/>
      <c r="F13" s="49"/>
      <c r="G13" s="49"/>
      <c r="H13" s="49"/>
      <c r="I13" s="49"/>
      <c r="J13" s="49"/>
      <c r="K13" s="49"/>
      <c r="L13" s="49"/>
      <c r="M13" s="49"/>
      <c r="N13" s="49"/>
      <c r="O13" s="49"/>
      <c r="P13" s="49"/>
      <c r="Q13" s="49"/>
      <c r="R13" s="49"/>
      <c r="S13" s="49"/>
      <c r="T13" s="69"/>
    </row>
    <row r="14">
      <c r="B14" s="60" t="s">
        <v>2564</v>
      </c>
      <c r="C14" s="50" t="s">
        <v>2516</v>
      </c>
      <c r="D14" s="50" t="s">
        <v>2586</v>
      </c>
      <c r="E14" s="50" t="s">
        <v>410</v>
      </c>
      <c r="F14" s="50" t="s">
        <v>2587</v>
      </c>
      <c r="G14" s="50" t="s">
        <v>1197</v>
      </c>
      <c r="H14" s="50" t="s">
        <v>2588</v>
      </c>
      <c r="I14" s="50" t="s">
        <v>452</v>
      </c>
      <c r="J14" s="50" t="s">
        <v>2589</v>
      </c>
      <c r="K14" s="50" t="s">
        <v>513</v>
      </c>
      <c r="L14" s="50" t="s">
        <v>2590</v>
      </c>
      <c r="M14" s="50" t="s">
        <v>2313</v>
      </c>
      <c r="N14" s="50" t="s">
        <v>2591</v>
      </c>
      <c r="O14" s="50" t="s">
        <v>2313</v>
      </c>
      <c r="P14" s="50" t="s">
        <v>2592</v>
      </c>
      <c r="Q14" s="50" t="s">
        <v>714</v>
      </c>
      <c r="R14" s="50" t="s">
        <v>2593</v>
      </c>
      <c r="S14" s="50" t="s">
        <v>2594</v>
      </c>
      <c r="T14" s="70" t="s">
        <v>2595</v>
      </c>
    </row>
    <row r="15">
      <c r="B15" s="61" t="s">
        <v>2579</v>
      </c>
      <c r="C15" s="47" t="s">
        <v>1484</v>
      </c>
      <c r="D15" s="47" t="s">
        <v>2596</v>
      </c>
      <c r="E15" s="47" t="s">
        <v>65</v>
      </c>
      <c r="F15" s="47" t="s">
        <v>2597</v>
      </c>
      <c r="G15" s="47" t="s">
        <v>543</v>
      </c>
      <c r="H15" s="47" t="s">
        <v>734</v>
      </c>
      <c r="I15" s="47" t="s">
        <v>178</v>
      </c>
      <c r="J15" s="47" t="s">
        <v>2598</v>
      </c>
      <c r="K15" s="47" t="s">
        <v>2199</v>
      </c>
      <c r="L15" s="47" t="s">
        <v>2599</v>
      </c>
      <c r="M15" s="47" t="s">
        <v>1657</v>
      </c>
      <c r="N15" s="47" t="s">
        <v>2600</v>
      </c>
      <c r="O15" s="47" t="s">
        <v>1657</v>
      </c>
      <c r="P15" s="47" t="s">
        <v>2601</v>
      </c>
      <c r="Q15" s="47" t="s">
        <v>696</v>
      </c>
      <c r="R15" s="47" t="s">
        <v>2602</v>
      </c>
      <c r="S15" s="47" t="s">
        <v>228</v>
      </c>
      <c r="T15" s="67" t="s">
        <v>229</v>
      </c>
    </row>
    <row r="16">
      <c r="B16" s="63" t="s">
        <v>170</v>
      </c>
      <c r="C16" s="49"/>
      <c r="D16" s="49"/>
      <c r="E16" s="49"/>
      <c r="F16" s="49"/>
      <c r="G16" s="49"/>
      <c r="H16" s="49"/>
      <c r="I16" s="49"/>
      <c r="J16" s="49"/>
      <c r="K16" s="49"/>
      <c r="L16" s="49"/>
      <c r="M16" s="49"/>
      <c r="N16" s="49"/>
      <c r="O16" s="49"/>
      <c r="P16" s="49"/>
      <c r="Q16" s="49"/>
      <c r="R16" s="49"/>
      <c r="S16" s="49"/>
      <c r="T16" s="69"/>
    </row>
    <row r="17">
      <c r="B17" s="60" t="s">
        <v>2564</v>
      </c>
      <c r="C17" s="50" t="s">
        <v>2155</v>
      </c>
      <c r="D17" s="50" t="s">
        <v>2603</v>
      </c>
      <c r="E17" s="50" t="s">
        <v>492</v>
      </c>
      <c r="F17" s="50" t="s">
        <v>2604</v>
      </c>
      <c r="G17" s="50" t="s">
        <v>1110</v>
      </c>
      <c r="H17" s="50" t="s">
        <v>2605</v>
      </c>
      <c r="I17" s="50" t="s">
        <v>1634</v>
      </c>
      <c r="J17" s="50" t="s">
        <v>2606</v>
      </c>
      <c r="K17" s="50" t="s">
        <v>1950</v>
      </c>
      <c r="L17" s="50" t="s">
        <v>2607</v>
      </c>
      <c r="M17" s="50" t="s">
        <v>519</v>
      </c>
      <c r="N17" s="50" t="s">
        <v>2608</v>
      </c>
      <c r="O17" s="50" t="s">
        <v>2609</v>
      </c>
      <c r="P17" s="50" t="s">
        <v>2610</v>
      </c>
      <c r="Q17" s="50" t="s">
        <v>1145</v>
      </c>
      <c r="R17" s="50" t="s">
        <v>2611</v>
      </c>
      <c r="S17" s="50" t="s">
        <v>1173</v>
      </c>
      <c r="T17" s="70" t="s">
        <v>1174</v>
      </c>
    </row>
    <row r="18">
      <c r="B18" s="61" t="s">
        <v>2579</v>
      </c>
      <c r="C18" s="47" t="s">
        <v>2612</v>
      </c>
      <c r="D18" s="47" t="s">
        <v>2613</v>
      </c>
      <c r="E18" s="47" t="s">
        <v>312</v>
      </c>
      <c r="F18" s="47" t="s">
        <v>2614</v>
      </c>
      <c r="G18" s="47" t="s">
        <v>598</v>
      </c>
      <c r="H18" s="47" t="s">
        <v>2615</v>
      </c>
      <c r="I18" s="47" t="s">
        <v>1239</v>
      </c>
      <c r="J18" s="47" t="s">
        <v>2616</v>
      </c>
      <c r="K18" s="47" t="s">
        <v>1566</v>
      </c>
      <c r="L18" s="47" t="s">
        <v>2617</v>
      </c>
      <c r="M18" s="47" t="s">
        <v>704</v>
      </c>
      <c r="N18" s="47" t="s">
        <v>2618</v>
      </c>
      <c r="O18" s="47" t="s">
        <v>1686</v>
      </c>
      <c r="P18" s="47" t="s">
        <v>2619</v>
      </c>
      <c r="Q18" s="47" t="s">
        <v>1157</v>
      </c>
      <c r="R18" s="47" t="s">
        <v>1936</v>
      </c>
      <c r="S18" s="47" t="s">
        <v>2620</v>
      </c>
      <c r="T18" s="67" t="s">
        <v>2621</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2564</v>
      </c>
      <c r="C21" s="50" t="s">
        <v>420</v>
      </c>
      <c r="D21" s="50" t="s">
        <v>2622</v>
      </c>
      <c r="E21" s="50" t="s">
        <v>439</v>
      </c>
      <c r="F21" s="50" t="s">
        <v>2623</v>
      </c>
      <c r="G21" s="50" t="s">
        <v>2624</v>
      </c>
      <c r="H21" s="50" t="s">
        <v>2625</v>
      </c>
      <c r="I21" s="50" t="s">
        <v>513</v>
      </c>
      <c r="J21" s="50" t="s">
        <v>2626</v>
      </c>
      <c r="K21" s="50" t="s">
        <v>1116</v>
      </c>
      <c r="L21" s="50" t="s">
        <v>2627</v>
      </c>
      <c r="M21" s="50" t="s">
        <v>2333</v>
      </c>
      <c r="N21" s="50" t="s">
        <v>2628</v>
      </c>
      <c r="O21" s="50" t="s">
        <v>712</v>
      </c>
      <c r="P21" s="50" t="s">
        <v>2629</v>
      </c>
      <c r="Q21" s="50" t="s">
        <v>2594</v>
      </c>
      <c r="R21" s="50" t="s">
        <v>2630</v>
      </c>
      <c r="S21" s="50" t="s">
        <v>2631</v>
      </c>
      <c r="T21" s="70" t="s">
        <v>2632</v>
      </c>
    </row>
    <row r="22">
      <c r="B22" s="61" t="s">
        <v>2579</v>
      </c>
      <c r="C22" s="47" t="s">
        <v>75</v>
      </c>
      <c r="D22" s="47" t="s">
        <v>2633</v>
      </c>
      <c r="E22" s="47" t="s">
        <v>130</v>
      </c>
      <c r="F22" s="47" t="s">
        <v>2634</v>
      </c>
      <c r="G22" s="47" t="s">
        <v>564</v>
      </c>
      <c r="H22" s="47" t="s">
        <v>751</v>
      </c>
      <c r="I22" s="47" t="s">
        <v>366</v>
      </c>
      <c r="J22" s="47" t="s">
        <v>2635</v>
      </c>
      <c r="K22" s="47" t="s">
        <v>571</v>
      </c>
      <c r="L22" s="47" t="s">
        <v>2636</v>
      </c>
      <c r="M22" s="47" t="s">
        <v>1616</v>
      </c>
      <c r="N22" s="47" t="s">
        <v>2637</v>
      </c>
      <c r="O22" s="47" t="s">
        <v>839</v>
      </c>
      <c r="P22" s="47" t="s">
        <v>2638</v>
      </c>
      <c r="Q22" s="47" t="s">
        <v>720</v>
      </c>
      <c r="R22" s="47" t="s">
        <v>721</v>
      </c>
      <c r="S22" s="47" t="s">
        <v>228</v>
      </c>
      <c r="T22" s="67" t="s">
        <v>229</v>
      </c>
    </row>
    <row r="23">
      <c r="B23" s="63" t="s">
        <v>1051</v>
      </c>
      <c r="C23" s="49"/>
      <c r="D23" s="49"/>
      <c r="E23" s="49"/>
      <c r="F23" s="49"/>
      <c r="G23" s="49"/>
      <c r="H23" s="49"/>
      <c r="I23" s="49"/>
      <c r="J23" s="49"/>
      <c r="K23" s="49"/>
      <c r="L23" s="49"/>
      <c r="M23" s="49"/>
      <c r="N23" s="49"/>
      <c r="O23" s="49"/>
      <c r="P23" s="49"/>
      <c r="Q23" s="49"/>
      <c r="R23" s="49"/>
      <c r="S23" s="49"/>
      <c r="T23" s="69"/>
    </row>
    <row r="24">
      <c r="B24" s="60" t="s">
        <v>2564</v>
      </c>
      <c r="C24" s="50" t="s">
        <v>2639</v>
      </c>
      <c r="D24" s="50" t="s">
        <v>2640</v>
      </c>
      <c r="E24" s="50" t="s">
        <v>1622</v>
      </c>
      <c r="F24" s="50" t="s">
        <v>2641</v>
      </c>
      <c r="G24" s="50" t="s">
        <v>497</v>
      </c>
      <c r="H24" s="50" t="s">
        <v>2642</v>
      </c>
      <c r="I24" s="50" t="s">
        <v>469</v>
      </c>
      <c r="J24" s="50" t="s">
        <v>2643</v>
      </c>
      <c r="K24" s="50" t="s">
        <v>1140</v>
      </c>
      <c r="L24" s="50" t="s">
        <v>2644</v>
      </c>
      <c r="M24" s="50" t="s">
        <v>1163</v>
      </c>
      <c r="N24" s="50" t="s">
        <v>2645</v>
      </c>
      <c r="O24" s="50" t="s">
        <v>1138</v>
      </c>
      <c r="P24" s="50" t="s">
        <v>2646</v>
      </c>
      <c r="Q24" s="50" t="s">
        <v>2092</v>
      </c>
      <c r="R24" s="50" t="s">
        <v>2647</v>
      </c>
      <c r="S24" s="50" t="s">
        <v>1093</v>
      </c>
      <c r="T24" s="70" t="s">
        <v>2648</v>
      </c>
    </row>
    <row r="25">
      <c r="B25" s="74" t="s">
        <v>2579</v>
      </c>
      <c r="C25" s="73" t="s">
        <v>2302</v>
      </c>
      <c r="D25" s="73" t="s">
        <v>2649</v>
      </c>
      <c r="E25" s="73" t="s">
        <v>1830</v>
      </c>
      <c r="F25" s="73" t="s">
        <v>2650</v>
      </c>
      <c r="G25" s="73" t="s">
        <v>317</v>
      </c>
      <c r="H25" s="73" t="s">
        <v>2651</v>
      </c>
      <c r="I25" s="73" t="s">
        <v>568</v>
      </c>
      <c r="J25" s="73" t="s">
        <v>2652</v>
      </c>
      <c r="K25" s="73" t="s">
        <v>1153</v>
      </c>
      <c r="L25" s="73" t="s">
        <v>2653</v>
      </c>
      <c r="M25" s="73" t="s">
        <v>2654</v>
      </c>
      <c r="N25" s="73" t="s">
        <v>898</v>
      </c>
      <c r="O25" s="73" t="s">
        <v>1151</v>
      </c>
      <c r="P25" s="73" t="s">
        <v>2655</v>
      </c>
      <c r="Q25" s="73" t="s">
        <v>1679</v>
      </c>
      <c r="R25" s="73" t="s">
        <v>2656</v>
      </c>
      <c r="S25" s="73" t="s">
        <v>228</v>
      </c>
      <c r="T25" s="75" t="s">
        <v>229</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2657</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2658</v>
      </c>
      <c r="C11" s="50" t="s">
        <v>2659</v>
      </c>
      <c r="D11" s="50" t="s">
        <v>2660</v>
      </c>
      <c r="E11" s="50" t="s">
        <v>410</v>
      </c>
      <c r="F11" s="50" t="s">
        <v>2661</v>
      </c>
      <c r="G11" s="50" t="s">
        <v>2516</v>
      </c>
      <c r="H11" s="50" t="s">
        <v>2662</v>
      </c>
      <c r="I11" s="50" t="s">
        <v>427</v>
      </c>
      <c r="J11" s="50" t="s">
        <v>2663</v>
      </c>
      <c r="K11" s="50" t="s">
        <v>1990</v>
      </c>
      <c r="L11" s="50" t="s">
        <v>2664</v>
      </c>
      <c r="M11" s="50" t="s">
        <v>1986</v>
      </c>
      <c r="N11" s="50" t="s">
        <v>2665</v>
      </c>
      <c r="O11" s="50" t="s">
        <v>495</v>
      </c>
      <c r="P11" s="50" t="s">
        <v>2666</v>
      </c>
      <c r="Q11" s="50" t="s">
        <v>1161</v>
      </c>
      <c r="R11" s="50" t="s">
        <v>2667</v>
      </c>
      <c r="S11" s="50" t="s">
        <v>459</v>
      </c>
      <c r="T11" s="70" t="s">
        <v>2030</v>
      </c>
    </row>
    <row r="12">
      <c r="B12" s="61" t="s">
        <v>2668</v>
      </c>
      <c r="C12" s="47" t="s">
        <v>2271</v>
      </c>
      <c r="D12" s="47" t="s">
        <v>2669</v>
      </c>
      <c r="E12" s="47" t="s">
        <v>65</v>
      </c>
      <c r="F12" s="47" t="s">
        <v>2670</v>
      </c>
      <c r="G12" s="47" t="s">
        <v>1484</v>
      </c>
      <c r="H12" s="47" t="s">
        <v>2671</v>
      </c>
      <c r="I12" s="47" t="s">
        <v>118</v>
      </c>
      <c r="J12" s="47" t="s">
        <v>2672</v>
      </c>
      <c r="K12" s="47" t="s">
        <v>535</v>
      </c>
      <c r="L12" s="47" t="s">
        <v>2673</v>
      </c>
      <c r="M12" s="47" t="s">
        <v>539</v>
      </c>
      <c r="N12" s="47" t="s">
        <v>2674</v>
      </c>
      <c r="O12" s="47" t="s">
        <v>315</v>
      </c>
      <c r="P12" s="47" t="s">
        <v>2675</v>
      </c>
      <c r="Q12" s="47" t="s">
        <v>1177</v>
      </c>
      <c r="R12" s="47" t="s">
        <v>2676</v>
      </c>
      <c r="S12" s="47" t="s">
        <v>185</v>
      </c>
      <c r="T12" s="67" t="s">
        <v>2677</v>
      </c>
    </row>
    <row r="13">
      <c r="B13" s="63" t="s">
        <v>117</v>
      </c>
      <c r="C13" s="49"/>
      <c r="D13" s="49"/>
      <c r="E13" s="49"/>
      <c r="F13" s="49"/>
      <c r="G13" s="49"/>
      <c r="H13" s="49"/>
      <c r="I13" s="49"/>
      <c r="J13" s="49"/>
      <c r="K13" s="49"/>
      <c r="L13" s="49"/>
      <c r="M13" s="49"/>
      <c r="N13" s="49"/>
      <c r="O13" s="49"/>
      <c r="P13" s="49"/>
      <c r="Q13" s="49"/>
      <c r="R13" s="49"/>
      <c r="S13" s="49"/>
      <c r="T13" s="69"/>
    </row>
    <row r="14">
      <c r="B14" s="60" t="s">
        <v>2658</v>
      </c>
      <c r="C14" s="50" t="s">
        <v>1821</v>
      </c>
      <c r="D14" s="50" t="s">
        <v>2678</v>
      </c>
      <c r="E14" s="50" t="s">
        <v>1938</v>
      </c>
      <c r="F14" s="50" t="s">
        <v>2679</v>
      </c>
      <c r="G14" s="50" t="s">
        <v>1000</v>
      </c>
      <c r="H14" s="50" t="s">
        <v>2680</v>
      </c>
      <c r="I14" s="50" t="s">
        <v>2391</v>
      </c>
      <c r="J14" s="50" t="s">
        <v>2681</v>
      </c>
      <c r="K14" s="50" t="s">
        <v>1556</v>
      </c>
      <c r="L14" s="50" t="s">
        <v>2682</v>
      </c>
      <c r="M14" s="50" t="s">
        <v>2683</v>
      </c>
      <c r="N14" s="50" t="s">
        <v>2684</v>
      </c>
      <c r="O14" s="50" t="s">
        <v>450</v>
      </c>
      <c r="P14" s="50" t="s">
        <v>2685</v>
      </c>
      <c r="Q14" s="50" t="s">
        <v>652</v>
      </c>
      <c r="R14" s="50" t="s">
        <v>2686</v>
      </c>
      <c r="S14" s="50" t="s">
        <v>2086</v>
      </c>
      <c r="T14" s="70" t="s">
        <v>2687</v>
      </c>
    </row>
    <row r="15">
      <c r="B15" s="61" t="s">
        <v>2668</v>
      </c>
      <c r="C15" s="47" t="s">
        <v>2688</v>
      </c>
      <c r="D15" s="47" t="s">
        <v>2689</v>
      </c>
      <c r="E15" s="47" t="s">
        <v>2690</v>
      </c>
      <c r="F15" s="47" t="s">
        <v>2691</v>
      </c>
      <c r="G15" s="47" t="s">
        <v>1016</v>
      </c>
      <c r="H15" s="47" t="s">
        <v>2692</v>
      </c>
      <c r="I15" s="47" t="s">
        <v>1431</v>
      </c>
      <c r="J15" s="47" t="s">
        <v>2693</v>
      </c>
      <c r="K15" s="47" t="s">
        <v>2107</v>
      </c>
      <c r="L15" s="47" t="s">
        <v>2694</v>
      </c>
      <c r="M15" s="47" t="s">
        <v>2162</v>
      </c>
      <c r="N15" s="47" t="s">
        <v>2695</v>
      </c>
      <c r="O15" s="47" t="s">
        <v>176</v>
      </c>
      <c r="P15" s="47" t="s">
        <v>2696</v>
      </c>
      <c r="Q15" s="47" t="s">
        <v>533</v>
      </c>
      <c r="R15" s="47" t="s">
        <v>2697</v>
      </c>
      <c r="S15" s="47" t="s">
        <v>1414</v>
      </c>
      <c r="T15" s="67" t="s">
        <v>2698</v>
      </c>
    </row>
    <row r="16">
      <c r="B16" s="63" t="s">
        <v>170</v>
      </c>
      <c r="C16" s="49"/>
      <c r="D16" s="49"/>
      <c r="E16" s="49"/>
      <c r="F16" s="49"/>
      <c r="G16" s="49"/>
      <c r="H16" s="49"/>
      <c r="I16" s="49"/>
      <c r="J16" s="49"/>
      <c r="K16" s="49"/>
      <c r="L16" s="49"/>
      <c r="M16" s="49"/>
      <c r="N16" s="49"/>
      <c r="O16" s="49"/>
      <c r="P16" s="49"/>
      <c r="Q16" s="49"/>
      <c r="R16" s="49"/>
      <c r="S16" s="49"/>
      <c r="T16" s="69"/>
    </row>
    <row r="17">
      <c r="B17" s="60" t="s">
        <v>2658</v>
      </c>
      <c r="C17" s="50" t="s">
        <v>2699</v>
      </c>
      <c r="D17" s="50" t="s">
        <v>2700</v>
      </c>
      <c r="E17" s="50" t="s">
        <v>475</v>
      </c>
      <c r="F17" s="50" t="s">
        <v>2701</v>
      </c>
      <c r="G17" s="50" t="s">
        <v>1626</v>
      </c>
      <c r="H17" s="50" t="s">
        <v>2702</v>
      </c>
      <c r="I17" s="50" t="s">
        <v>1982</v>
      </c>
      <c r="J17" s="50" t="s">
        <v>2703</v>
      </c>
      <c r="K17" s="50" t="s">
        <v>433</v>
      </c>
      <c r="L17" s="50" t="s">
        <v>2704</v>
      </c>
      <c r="M17" s="50" t="s">
        <v>471</v>
      </c>
      <c r="N17" s="50" t="s">
        <v>2705</v>
      </c>
      <c r="O17" s="50" t="s">
        <v>744</v>
      </c>
      <c r="P17" s="50" t="s">
        <v>2706</v>
      </c>
      <c r="Q17" s="50" t="s">
        <v>424</v>
      </c>
      <c r="R17" s="50" t="s">
        <v>425</v>
      </c>
      <c r="S17" s="50" t="s">
        <v>2155</v>
      </c>
      <c r="T17" s="70" t="s">
        <v>2707</v>
      </c>
    </row>
    <row r="18">
      <c r="B18" s="61" t="s">
        <v>2668</v>
      </c>
      <c r="C18" s="47" t="s">
        <v>2708</v>
      </c>
      <c r="D18" s="47" t="s">
        <v>2709</v>
      </c>
      <c r="E18" s="47" t="s">
        <v>230</v>
      </c>
      <c r="F18" s="47" t="s">
        <v>2710</v>
      </c>
      <c r="G18" s="47" t="s">
        <v>2711</v>
      </c>
      <c r="H18" s="47" t="s">
        <v>2712</v>
      </c>
      <c r="I18" s="47" t="s">
        <v>1450</v>
      </c>
      <c r="J18" s="47" t="s">
        <v>2713</v>
      </c>
      <c r="K18" s="47" t="s">
        <v>124</v>
      </c>
      <c r="L18" s="47" t="s">
        <v>2714</v>
      </c>
      <c r="M18" s="47" t="s">
        <v>752</v>
      </c>
      <c r="N18" s="47" t="s">
        <v>2715</v>
      </c>
      <c r="O18" s="47" t="s">
        <v>852</v>
      </c>
      <c r="P18" s="47" t="s">
        <v>2716</v>
      </c>
      <c r="Q18" s="47" t="s">
        <v>79</v>
      </c>
      <c r="R18" s="47" t="s">
        <v>80</v>
      </c>
      <c r="S18" s="47" t="s">
        <v>2612</v>
      </c>
      <c r="T18" s="67" t="s">
        <v>2717</v>
      </c>
    </row>
    <row r="19">
      <c r="B19" s="62" t="s">
        <v>218</v>
      </c>
      <c r="C19" s="48"/>
      <c r="D19" s="48"/>
      <c r="E19" s="48"/>
      <c r="F19" s="48"/>
      <c r="G19" s="48"/>
      <c r="H19" s="48"/>
      <c r="I19" s="48"/>
      <c r="J19" s="48"/>
      <c r="K19" s="48"/>
      <c r="L19" s="48"/>
      <c r="M19" s="48"/>
      <c r="N19" s="48"/>
      <c r="O19" s="48"/>
      <c r="P19" s="48"/>
      <c r="Q19" s="48"/>
      <c r="R19" s="48"/>
      <c r="S19" s="48"/>
      <c r="T19" s="68"/>
    </row>
    <row r="20">
      <c r="B20" s="63" t="s">
        <v>1020</v>
      </c>
      <c r="C20" s="49"/>
      <c r="D20" s="49"/>
      <c r="E20" s="49"/>
      <c r="F20" s="49"/>
      <c r="G20" s="49"/>
      <c r="H20" s="49"/>
      <c r="I20" s="49"/>
      <c r="J20" s="49"/>
      <c r="K20" s="49"/>
      <c r="L20" s="49"/>
      <c r="M20" s="49"/>
      <c r="N20" s="49"/>
      <c r="O20" s="49"/>
      <c r="P20" s="49"/>
      <c r="Q20" s="49"/>
      <c r="R20" s="49"/>
      <c r="S20" s="49"/>
      <c r="T20" s="69"/>
    </row>
    <row r="21">
      <c r="B21" s="60" t="s">
        <v>2658</v>
      </c>
      <c r="C21" s="50" t="s">
        <v>2718</v>
      </c>
      <c r="D21" s="50" t="s">
        <v>2719</v>
      </c>
      <c r="E21" s="50" t="s">
        <v>2718</v>
      </c>
      <c r="F21" s="50" t="s">
        <v>2720</v>
      </c>
      <c r="G21" s="50" t="s">
        <v>2721</v>
      </c>
      <c r="H21" s="50" t="s">
        <v>2722</v>
      </c>
      <c r="I21" s="50" t="s">
        <v>487</v>
      </c>
      <c r="J21" s="50" t="s">
        <v>2723</v>
      </c>
      <c r="K21" s="50" t="s">
        <v>1704</v>
      </c>
      <c r="L21" s="50" t="s">
        <v>2724</v>
      </c>
      <c r="M21" s="50" t="s">
        <v>1556</v>
      </c>
      <c r="N21" s="50" t="s">
        <v>2725</v>
      </c>
      <c r="O21" s="50" t="s">
        <v>1197</v>
      </c>
      <c r="P21" s="50" t="s">
        <v>2726</v>
      </c>
      <c r="Q21" s="50" t="s">
        <v>469</v>
      </c>
      <c r="R21" s="50" t="s">
        <v>2727</v>
      </c>
      <c r="S21" s="50" t="s">
        <v>760</v>
      </c>
      <c r="T21" s="70" t="s">
        <v>2728</v>
      </c>
    </row>
    <row r="22">
      <c r="B22" s="61" t="s">
        <v>2668</v>
      </c>
      <c r="C22" s="47" t="s">
        <v>1442</v>
      </c>
      <c r="D22" s="47" t="s">
        <v>2729</v>
      </c>
      <c r="E22" s="47" t="s">
        <v>1442</v>
      </c>
      <c r="F22" s="47" t="s">
        <v>2730</v>
      </c>
      <c r="G22" s="47" t="s">
        <v>1355</v>
      </c>
      <c r="H22" s="47" t="s">
        <v>2731</v>
      </c>
      <c r="I22" s="47" t="s">
        <v>277</v>
      </c>
      <c r="J22" s="47" t="s">
        <v>2732</v>
      </c>
      <c r="K22" s="47" t="s">
        <v>739</v>
      </c>
      <c r="L22" s="47" t="s">
        <v>2733</v>
      </c>
      <c r="M22" s="47" t="s">
        <v>2107</v>
      </c>
      <c r="N22" s="47" t="s">
        <v>2734</v>
      </c>
      <c r="O22" s="47" t="s">
        <v>543</v>
      </c>
      <c r="P22" s="47" t="s">
        <v>2735</v>
      </c>
      <c r="Q22" s="47" t="s">
        <v>568</v>
      </c>
      <c r="R22" s="47" t="s">
        <v>2736</v>
      </c>
      <c r="S22" s="47" t="s">
        <v>527</v>
      </c>
      <c r="T22" s="67" t="s">
        <v>2737</v>
      </c>
    </row>
    <row r="23">
      <c r="B23" s="63" t="s">
        <v>1051</v>
      </c>
      <c r="C23" s="49"/>
      <c r="D23" s="49"/>
      <c r="E23" s="49"/>
      <c r="F23" s="49"/>
      <c r="G23" s="49"/>
      <c r="H23" s="49"/>
      <c r="I23" s="49"/>
      <c r="J23" s="49"/>
      <c r="K23" s="49"/>
      <c r="L23" s="49"/>
      <c r="M23" s="49"/>
      <c r="N23" s="49"/>
      <c r="O23" s="49"/>
      <c r="P23" s="49"/>
      <c r="Q23" s="49"/>
      <c r="R23" s="49"/>
      <c r="S23" s="49"/>
      <c r="T23" s="69"/>
    </row>
    <row r="24">
      <c r="B24" s="60" t="s">
        <v>2658</v>
      </c>
      <c r="C24" s="50" t="s">
        <v>2391</v>
      </c>
      <c r="D24" s="50" t="s">
        <v>2738</v>
      </c>
      <c r="E24" s="50" t="s">
        <v>1031</v>
      </c>
      <c r="F24" s="50" t="s">
        <v>2739</v>
      </c>
      <c r="G24" s="50" t="s">
        <v>433</v>
      </c>
      <c r="H24" s="50" t="s">
        <v>2740</v>
      </c>
      <c r="I24" s="50" t="s">
        <v>2434</v>
      </c>
      <c r="J24" s="50" t="s">
        <v>2741</v>
      </c>
      <c r="K24" s="50" t="s">
        <v>1110</v>
      </c>
      <c r="L24" s="50" t="s">
        <v>2742</v>
      </c>
      <c r="M24" s="50" t="s">
        <v>416</v>
      </c>
      <c r="N24" s="50" t="s">
        <v>2743</v>
      </c>
      <c r="O24" s="50" t="s">
        <v>1108</v>
      </c>
      <c r="P24" s="50" t="s">
        <v>2744</v>
      </c>
      <c r="Q24" s="50" t="s">
        <v>1161</v>
      </c>
      <c r="R24" s="50" t="s">
        <v>2667</v>
      </c>
      <c r="S24" s="50" t="s">
        <v>672</v>
      </c>
      <c r="T24" s="70" t="s">
        <v>2745</v>
      </c>
    </row>
    <row r="25">
      <c r="B25" s="74" t="s">
        <v>2668</v>
      </c>
      <c r="C25" s="73" t="s">
        <v>1431</v>
      </c>
      <c r="D25" s="73" t="s">
        <v>2746</v>
      </c>
      <c r="E25" s="73" t="s">
        <v>1046</v>
      </c>
      <c r="F25" s="73" t="s">
        <v>2071</v>
      </c>
      <c r="G25" s="73" t="s">
        <v>2747</v>
      </c>
      <c r="H25" s="73" t="s">
        <v>2748</v>
      </c>
      <c r="I25" s="73" t="s">
        <v>1329</v>
      </c>
      <c r="J25" s="73" t="s">
        <v>2749</v>
      </c>
      <c r="K25" s="73" t="s">
        <v>598</v>
      </c>
      <c r="L25" s="73" t="s">
        <v>2750</v>
      </c>
      <c r="M25" s="73" t="s">
        <v>71</v>
      </c>
      <c r="N25" s="73" t="s">
        <v>2751</v>
      </c>
      <c r="O25" s="73" t="s">
        <v>1124</v>
      </c>
      <c r="P25" s="73" t="s">
        <v>2752</v>
      </c>
      <c r="Q25" s="73" t="s">
        <v>1177</v>
      </c>
      <c r="R25" s="73" t="s">
        <v>2676</v>
      </c>
      <c r="S25" s="73" t="s">
        <v>607</v>
      </c>
      <c r="T25" s="75" t="s">
        <v>2753</v>
      </c>
    </row>
    <row r="26">
      <c r="B26" t="s">
        <v>403</v>
      </c>
    </row>
    <row r="27">
      <c r="B27" t="s">
        <v>404</v>
      </c>
    </row>
    <row r="28">
      <c r="B28"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2754</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2755</v>
      </c>
      <c r="C11" s="50" t="s">
        <v>2479</v>
      </c>
      <c r="D11" s="70" t="s">
        <v>2756</v>
      </c>
    </row>
    <row r="12">
      <c r="B12" s="61" t="s">
        <v>2757</v>
      </c>
      <c r="C12" s="47" t="s">
        <v>228</v>
      </c>
      <c r="D12" s="67" t="s">
        <v>229</v>
      </c>
    </row>
    <row r="13">
      <c r="B13" s="63" t="s">
        <v>117</v>
      </c>
      <c r="C13" s="49"/>
      <c r="D13" s="69"/>
    </row>
    <row r="14">
      <c r="B14" s="60" t="s">
        <v>2755</v>
      </c>
      <c r="C14" s="50" t="s">
        <v>2758</v>
      </c>
      <c r="D14" s="70" t="s">
        <v>2759</v>
      </c>
    </row>
    <row r="15">
      <c r="B15" s="61" t="s">
        <v>2757</v>
      </c>
      <c r="C15" s="47" t="s">
        <v>228</v>
      </c>
      <c r="D15" s="67" t="s">
        <v>229</v>
      </c>
    </row>
    <row r="16">
      <c r="B16" s="63" t="s">
        <v>170</v>
      </c>
      <c r="C16" s="49"/>
      <c r="D16" s="69"/>
    </row>
    <row r="17">
      <c r="B17" s="60" t="s">
        <v>2755</v>
      </c>
      <c r="C17" s="50" t="s">
        <v>1735</v>
      </c>
      <c r="D17" s="70" t="s">
        <v>2760</v>
      </c>
    </row>
    <row r="18">
      <c r="B18" s="61" t="s">
        <v>2757</v>
      </c>
      <c r="C18" s="47" t="s">
        <v>1308</v>
      </c>
      <c r="D18" s="67" t="s">
        <v>2761</v>
      </c>
    </row>
    <row r="19">
      <c r="B19" s="62" t="s">
        <v>218</v>
      </c>
      <c r="C19" s="48"/>
      <c r="D19" s="68"/>
    </row>
    <row r="20">
      <c r="B20" s="63" t="s">
        <v>1020</v>
      </c>
      <c r="C20" s="49"/>
      <c r="D20" s="69"/>
    </row>
    <row r="21">
      <c r="B21" s="60" t="s">
        <v>2755</v>
      </c>
      <c r="C21" s="50" t="s">
        <v>2762</v>
      </c>
      <c r="D21" s="70" t="s">
        <v>2763</v>
      </c>
    </row>
    <row r="22">
      <c r="B22" s="61" t="s">
        <v>2757</v>
      </c>
      <c r="C22" s="47" t="s">
        <v>228</v>
      </c>
      <c r="D22" s="67" t="s">
        <v>229</v>
      </c>
    </row>
    <row r="23">
      <c r="B23" s="63" t="s">
        <v>1051</v>
      </c>
      <c r="C23" s="49"/>
      <c r="D23" s="69"/>
    </row>
    <row r="24">
      <c r="B24" s="60" t="s">
        <v>2755</v>
      </c>
      <c r="C24" s="50" t="s">
        <v>2764</v>
      </c>
      <c r="D24" s="70" t="s">
        <v>2765</v>
      </c>
    </row>
    <row r="25">
      <c r="B25" s="74" t="s">
        <v>2757</v>
      </c>
      <c r="C25" s="73" t="s">
        <v>2766</v>
      </c>
      <c r="D25" s="75" t="s">
        <v>2767</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2768</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61</v>
      </c>
      <c r="C9" s="48"/>
      <c r="D9" s="68"/>
    </row>
    <row r="10">
      <c r="B10" s="76" t="s">
        <v>2769</v>
      </c>
      <c r="C10" s="50" t="s">
        <v>1986</v>
      </c>
      <c r="D10" s="70" t="s">
        <v>2770</v>
      </c>
    </row>
    <row r="11">
      <c r="B11" s="77" t="s">
        <v>2771</v>
      </c>
      <c r="C11" s="47" t="s">
        <v>228</v>
      </c>
      <c r="D11" s="67" t="s">
        <v>229</v>
      </c>
    </row>
    <row r="12">
      <c r="B12" s="76" t="s">
        <v>2772</v>
      </c>
      <c r="C12" s="50" t="s">
        <v>228</v>
      </c>
      <c r="D12" s="70" t="s">
        <v>229</v>
      </c>
    </row>
    <row r="13">
      <c r="B13" s="77" t="s">
        <v>2773</v>
      </c>
      <c r="C13" s="47" t="s">
        <v>1926</v>
      </c>
      <c r="D13" s="67" t="s">
        <v>2774</v>
      </c>
    </row>
    <row r="14">
      <c r="B14" s="76" t="s">
        <v>2775</v>
      </c>
      <c r="C14" s="50" t="s">
        <v>228</v>
      </c>
      <c r="D14" s="70" t="s">
        <v>229</v>
      </c>
    </row>
    <row r="15">
      <c r="B15" s="77" t="s">
        <v>2776</v>
      </c>
      <c r="C15" s="47" t="s">
        <v>1618</v>
      </c>
      <c r="D15" s="67" t="s">
        <v>2777</v>
      </c>
    </row>
    <row r="16">
      <c r="B16" s="62" t="s">
        <v>117</v>
      </c>
      <c r="C16" s="48"/>
      <c r="D16" s="68"/>
    </row>
    <row r="17">
      <c r="B17" s="76" t="s">
        <v>2769</v>
      </c>
      <c r="C17" s="50" t="s">
        <v>2533</v>
      </c>
      <c r="D17" s="70" t="s">
        <v>2778</v>
      </c>
    </row>
    <row r="18">
      <c r="B18" s="77" t="s">
        <v>2771</v>
      </c>
      <c r="C18" s="47" t="s">
        <v>228</v>
      </c>
      <c r="D18" s="67" t="s">
        <v>229</v>
      </c>
    </row>
    <row r="19">
      <c r="B19" s="76" t="s">
        <v>2772</v>
      </c>
      <c r="C19" s="50" t="s">
        <v>228</v>
      </c>
      <c r="D19" s="70" t="s">
        <v>229</v>
      </c>
    </row>
    <row r="20">
      <c r="B20" s="77" t="s">
        <v>2773</v>
      </c>
      <c r="C20" s="47" t="s">
        <v>571</v>
      </c>
      <c r="D20" s="67" t="s">
        <v>1131</v>
      </c>
    </row>
    <row r="21">
      <c r="B21" s="76" t="s">
        <v>2775</v>
      </c>
      <c r="C21" s="50" t="s">
        <v>1566</v>
      </c>
      <c r="D21" s="70" t="s">
        <v>2779</v>
      </c>
    </row>
    <row r="22">
      <c r="B22" s="77" t="s">
        <v>2776</v>
      </c>
      <c r="C22" s="47" t="s">
        <v>647</v>
      </c>
      <c r="D22" s="67" t="s">
        <v>2780</v>
      </c>
    </row>
    <row r="23">
      <c r="B23" s="62" t="s">
        <v>170</v>
      </c>
      <c r="C23" s="48"/>
      <c r="D23" s="68"/>
    </row>
    <row r="24">
      <c r="B24" s="76" t="s">
        <v>2769</v>
      </c>
      <c r="C24" s="50" t="s">
        <v>431</v>
      </c>
      <c r="D24" s="70" t="s">
        <v>2781</v>
      </c>
    </row>
    <row r="25">
      <c r="B25" s="77" t="s">
        <v>2771</v>
      </c>
      <c r="C25" s="47" t="s">
        <v>228</v>
      </c>
      <c r="D25" s="67" t="s">
        <v>229</v>
      </c>
    </row>
    <row r="26">
      <c r="B26" s="76" t="s">
        <v>2772</v>
      </c>
      <c r="C26" s="50" t="s">
        <v>663</v>
      </c>
      <c r="D26" s="70" t="s">
        <v>2002</v>
      </c>
    </row>
    <row r="27">
      <c r="B27" s="77" t="s">
        <v>2773</v>
      </c>
      <c r="C27" s="47" t="s">
        <v>1973</v>
      </c>
      <c r="D27" s="67" t="s">
        <v>2782</v>
      </c>
    </row>
    <row r="28">
      <c r="B28" s="76" t="s">
        <v>2775</v>
      </c>
      <c r="C28" s="50" t="s">
        <v>1572</v>
      </c>
      <c r="D28" s="70" t="s">
        <v>2783</v>
      </c>
    </row>
    <row r="29">
      <c r="B29" s="78" t="s">
        <v>2776</v>
      </c>
      <c r="C29" s="73" t="s">
        <v>1679</v>
      </c>
      <c r="D29" s="75" t="s">
        <v>2784</v>
      </c>
    </row>
    <row r="30">
      <c r="B30" t="s">
        <v>403</v>
      </c>
    </row>
    <row r="31">
      <c r="B31" t="s">
        <v>404</v>
      </c>
    </row>
    <row r="32">
      <c r="B32"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2785</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1095</v>
      </c>
      <c r="C11" s="50" t="s">
        <v>566</v>
      </c>
      <c r="D11" s="70" t="s">
        <v>2786</v>
      </c>
    </row>
    <row r="12">
      <c r="B12" s="61" t="s">
        <v>1082</v>
      </c>
      <c r="C12" s="47" t="s">
        <v>2419</v>
      </c>
      <c r="D12" s="67" t="s">
        <v>2787</v>
      </c>
    </row>
    <row r="13">
      <c r="B13" s="63" t="s">
        <v>117</v>
      </c>
      <c r="C13" s="49"/>
      <c r="D13" s="69"/>
    </row>
    <row r="14">
      <c r="B14" s="60" t="s">
        <v>1095</v>
      </c>
      <c r="C14" s="50" t="s">
        <v>120</v>
      </c>
      <c r="D14" s="70" t="s">
        <v>2788</v>
      </c>
    </row>
    <row r="15">
      <c r="B15" s="61" t="s">
        <v>1082</v>
      </c>
      <c r="C15" s="47" t="s">
        <v>429</v>
      </c>
      <c r="D15" s="67" t="s">
        <v>2789</v>
      </c>
    </row>
    <row r="16">
      <c r="B16" s="63" t="s">
        <v>170</v>
      </c>
      <c r="C16" s="49"/>
      <c r="D16" s="69"/>
    </row>
    <row r="17">
      <c r="B17" s="60" t="s">
        <v>1095</v>
      </c>
      <c r="C17" s="50" t="s">
        <v>752</v>
      </c>
      <c r="D17" s="70" t="s">
        <v>2790</v>
      </c>
    </row>
    <row r="18">
      <c r="B18" s="61" t="s">
        <v>1082</v>
      </c>
      <c r="C18" s="47" t="s">
        <v>471</v>
      </c>
      <c r="D18" s="67" t="s">
        <v>2791</v>
      </c>
    </row>
    <row r="19">
      <c r="B19" s="62" t="s">
        <v>218</v>
      </c>
      <c r="C19" s="48"/>
      <c r="D19" s="68"/>
    </row>
    <row r="20">
      <c r="B20" s="63" t="s">
        <v>1020</v>
      </c>
      <c r="C20" s="49"/>
      <c r="D20" s="69"/>
    </row>
    <row r="21">
      <c r="B21" s="60" t="s">
        <v>1095</v>
      </c>
      <c r="C21" s="50" t="s">
        <v>1239</v>
      </c>
      <c r="D21" s="70" t="s">
        <v>709</v>
      </c>
    </row>
    <row r="22">
      <c r="B22" s="61" t="s">
        <v>1082</v>
      </c>
      <c r="C22" s="47" t="s">
        <v>1634</v>
      </c>
      <c r="D22" s="67" t="s">
        <v>2792</v>
      </c>
    </row>
    <row r="23">
      <c r="B23" s="63" t="s">
        <v>1051</v>
      </c>
      <c r="C23" s="49"/>
      <c r="D23" s="69"/>
    </row>
    <row r="24">
      <c r="B24" s="60" t="s">
        <v>1095</v>
      </c>
      <c r="C24" s="50" t="s">
        <v>952</v>
      </c>
      <c r="D24" s="70" t="s">
        <v>2793</v>
      </c>
    </row>
    <row r="25">
      <c r="B25" s="74" t="s">
        <v>1082</v>
      </c>
      <c r="C25" s="73" t="s">
        <v>937</v>
      </c>
      <c r="D25" s="75" t="s">
        <v>2794</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2795</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1095</v>
      </c>
      <c r="C11" s="50" t="s">
        <v>1867</v>
      </c>
      <c r="D11" s="70" t="s">
        <v>2796</v>
      </c>
    </row>
    <row r="12">
      <c r="B12" s="61" t="s">
        <v>1082</v>
      </c>
      <c r="C12" s="47" t="s">
        <v>1513</v>
      </c>
      <c r="D12" s="67" t="s">
        <v>2797</v>
      </c>
    </row>
    <row r="13">
      <c r="B13" s="60" t="s">
        <v>2798</v>
      </c>
      <c r="C13" s="50" t="s">
        <v>1886</v>
      </c>
      <c r="D13" s="70" t="s">
        <v>2799</v>
      </c>
    </row>
    <row r="14">
      <c r="B14" s="63" t="s">
        <v>117</v>
      </c>
      <c r="C14" s="49"/>
      <c r="D14" s="69"/>
    </row>
    <row r="15">
      <c r="B15" s="60" t="s">
        <v>1095</v>
      </c>
      <c r="C15" s="50" t="s">
        <v>1061</v>
      </c>
      <c r="D15" s="70" t="s">
        <v>2800</v>
      </c>
    </row>
    <row r="16">
      <c r="B16" s="61" t="s">
        <v>1082</v>
      </c>
      <c r="C16" s="47" t="s">
        <v>226</v>
      </c>
      <c r="D16" s="67" t="s">
        <v>2801</v>
      </c>
    </row>
    <row r="17">
      <c r="B17" s="60" t="s">
        <v>2798</v>
      </c>
      <c r="C17" s="50" t="s">
        <v>808</v>
      </c>
      <c r="D17" s="70" t="s">
        <v>2802</v>
      </c>
    </row>
    <row r="18">
      <c r="B18" s="63" t="s">
        <v>170</v>
      </c>
      <c r="C18" s="49"/>
      <c r="D18" s="69"/>
    </row>
    <row r="19">
      <c r="B19" s="60" t="s">
        <v>1095</v>
      </c>
      <c r="C19" s="50" t="s">
        <v>1381</v>
      </c>
      <c r="D19" s="70" t="s">
        <v>2803</v>
      </c>
    </row>
    <row r="20">
      <c r="B20" s="61" t="s">
        <v>1082</v>
      </c>
      <c r="C20" s="47" t="s">
        <v>1329</v>
      </c>
      <c r="D20" s="67" t="s">
        <v>2804</v>
      </c>
    </row>
    <row r="21">
      <c r="B21" s="60" t="s">
        <v>2798</v>
      </c>
      <c r="C21" s="50" t="s">
        <v>171</v>
      </c>
      <c r="D21" s="70" t="s">
        <v>2805</v>
      </c>
    </row>
    <row r="22">
      <c r="B22" s="62" t="s">
        <v>218</v>
      </c>
      <c r="C22" s="48"/>
      <c r="D22" s="68"/>
    </row>
    <row r="23">
      <c r="B23" s="63" t="s">
        <v>1020</v>
      </c>
      <c r="C23" s="49"/>
      <c r="D23" s="69"/>
    </row>
    <row r="24">
      <c r="B24" s="60" t="s">
        <v>1095</v>
      </c>
      <c r="C24" s="50" t="s">
        <v>1896</v>
      </c>
      <c r="D24" s="70" t="s">
        <v>2806</v>
      </c>
    </row>
    <row r="25">
      <c r="B25" s="61" t="s">
        <v>1082</v>
      </c>
      <c r="C25" s="47" t="s">
        <v>600</v>
      </c>
      <c r="D25" s="67" t="s">
        <v>2807</v>
      </c>
    </row>
    <row r="26">
      <c r="B26" s="60" t="s">
        <v>2798</v>
      </c>
      <c r="C26" s="50" t="s">
        <v>1205</v>
      </c>
      <c r="D26" s="70" t="s">
        <v>2808</v>
      </c>
    </row>
    <row r="27">
      <c r="B27" s="63" t="s">
        <v>1051</v>
      </c>
      <c r="C27" s="49"/>
      <c r="D27" s="69"/>
    </row>
    <row r="28">
      <c r="B28" s="60" t="s">
        <v>1095</v>
      </c>
      <c r="C28" s="50" t="s">
        <v>2809</v>
      </c>
      <c r="D28" s="70" t="s">
        <v>2810</v>
      </c>
    </row>
    <row r="29">
      <c r="B29" s="61" t="s">
        <v>1082</v>
      </c>
      <c r="C29" s="47" t="s">
        <v>130</v>
      </c>
      <c r="D29" s="67" t="s">
        <v>2811</v>
      </c>
    </row>
    <row r="30">
      <c r="B30" s="64" t="s">
        <v>2798</v>
      </c>
      <c r="C30" s="51" t="s">
        <v>321</v>
      </c>
      <c r="D30" s="71" t="s">
        <v>2812</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2813</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2814</v>
      </c>
      <c r="C11" s="50" t="s">
        <v>2092</v>
      </c>
      <c r="D11" s="70" t="s">
        <v>2815</v>
      </c>
    </row>
    <row r="12">
      <c r="B12" s="61" t="s">
        <v>2816</v>
      </c>
      <c r="C12" s="47" t="s">
        <v>1582</v>
      </c>
      <c r="D12" s="67" t="s">
        <v>2817</v>
      </c>
    </row>
    <row r="13">
      <c r="B13" s="63" t="s">
        <v>117</v>
      </c>
      <c r="C13" s="49"/>
      <c r="D13" s="69"/>
    </row>
    <row r="14">
      <c r="B14" s="60" t="s">
        <v>2814</v>
      </c>
      <c r="C14" s="50" t="s">
        <v>702</v>
      </c>
      <c r="D14" s="70" t="s">
        <v>2818</v>
      </c>
    </row>
    <row r="15">
      <c r="B15" s="61" t="s">
        <v>2816</v>
      </c>
      <c r="C15" s="47" t="s">
        <v>2819</v>
      </c>
      <c r="D15" s="67" t="s">
        <v>2820</v>
      </c>
    </row>
    <row r="16">
      <c r="B16" s="63" t="s">
        <v>170</v>
      </c>
      <c r="C16" s="49"/>
      <c r="D16" s="69"/>
    </row>
    <row r="17">
      <c r="B17" s="60" t="s">
        <v>2814</v>
      </c>
      <c r="C17" s="50" t="s">
        <v>2569</v>
      </c>
      <c r="D17" s="70" t="s">
        <v>2821</v>
      </c>
    </row>
    <row r="18">
      <c r="B18" s="61" t="s">
        <v>2816</v>
      </c>
      <c r="C18" s="47" t="s">
        <v>710</v>
      </c>
      <c r="D18" s="67" t="s">
        <v>1890</v>
      </c>
    </row>
    <row r="19">
      <c r="B19" s="62" t="s">
        <v>218</v>
      </c>
      <c r="C19" s="48"/>
      <c r="D19" s="68"/>
    </row>
    <row r="20">
      <c r="B20" s="63" t="s">
        <v>1020</v>
      </c>
      <c r="C20" s="49"/>
      <c r="D20" s="69"/>
    </row>
    <row r="21">
      <c r="B21" s="60" t="s">
        <v>2814</v>
      </c>
      <c r="C21" s="50" t="s">
        <v>2572</v>
      </c>
      <c r="D21" s="70" t="s">
        <v>2822</v>
      </c>
    </row>
    <row r="22">
      <c r="B22" s="61" t="s">
        <v>2816</v>
      </c>
      <c r="C22" s="47" t="s">
        <v>647</v>
      </c>
      <c r="D22" s="67" t="s">
        <v>2823</v>
      </c>
    </row>
    <row r="23">
      <c r="B23" s="63" t="s">
        <v>1051</v>
      </c>
      <c r="C23" s="49"/>
      <c r="D23" s="69"/>
    </row>
    <row r="24">
      <c r="B24" s="60" t="s">
        <v>2814</v>
      </c>
      <c r="C24" s="50" t="s">
        <v>1136</v>
      </c>
      <c r="D24" s="70" t="s">
        <v>2824</v>
      </c>
    </row>
    <row r="25">
      <c r="B25" s="74" t="s">
        <v>2816</v>
      </c>
      <c r="C25" s="73" t="s">
        <v>660</v>
      </c>
      <c r="D25" s="75" t="s">
        <v>2825</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2826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1546</v>
      </c>
      <c r="C11" s="50" t="s">
        <v>1194</v>
      </c>
      <c r="D11" s="70" t="s">
        <v>2827</v>
      </c>
    </row>
    <row r="12">
      <c r="B12" s="61" t="s">
        <v>1561</v>
      </c>
      <c r="C12" s="47" t="s">
        <v>1180</v>
      </c>
      <c r="D12" s="67" t="s">
        <v>2828</v>
      </c>
    </row>
    <row r="13">
      <c r="B13" s="60" t="s">
        <v>1574</v>
      </c>
      <c r="C13" s="50" t="s">
        <v>1580</v>
      </c>
      <c r="D13" s="70" t="s">
        <v>2829</v>
      </c>
    </row>
    <row r="14">
      <c r="B14" s="63" t="s">
        <v>117</v>
      </c>
      <c r="C14" s="49"/>
      <c r="D14" s="69"/>
    </row>
    <row r="15">
      <c r="B15" s="60" t="s">
        <v>1546</v>
      </c>
      <c r="C15" s="50" t="s">
        <v>414</v>
      </c>
      <c r="D15" s="70" t="s">
        <v>2830</v>
      </c>
    </row>
    <row r="16">
      <c r="B16" s="61" t="s">
        <v>1561</v>
      </c>
      <c r="C16" s="47" t="s">
        <v>178</v>
      </c>
      <c r="D16" s="67" t="s">
        <v>2831</v>
      </c>
    </row>
    <row r="17">
      <c r="B17" s="60" t="s">
        <v>1574</v>
      </c>
      <c r="C17" s="50" t="s">
        <v>2832</v>
      </c>
      <c r="D17" s="70" t="s">
        <v>2833</v>
      </c>
    </row>
    <row r="18">
      <c r="B18" s="63" t="s">
        <v>170</v>
      </c>
      <c r="C18" s="49"/>
      <c r="D18" s="69"/>
    </row>
    <row r="19">
      <c r="B19" s="60" t="s">
        <v>1546</v>
      </c>
      <c r="C19" s="50" t="s">
        <v>501</v>
      </c>
      <c r="D19" s="70" t="s">
        <v>2834</v>
      </c>
    </row>
    <row r="20">
      <c r="B20" s="61" t="s">
        <v>1561</v>
      </c>
      <c r="C20" s="47" t="s">
        <v>900</v>
      </c>
      <c r="D20" s="67" t="s">
        <v>2835</v>
      </c>
    </row>
    <row r="21">
      <c r="B21" s="60" t="s">
        <v>1574</v>
      </c>
      <c r="C21" s="50" t="s">
        <v>585</v>
      </c>
      <c r="D21" s="70" t="s">
        <v>2836</v>
      </c>
    </row>
    <row r="22">
      <c r="B22" s="62" t="s">
        <v>218</v>
      </c>
      <c r="C22" s="48"/>
      <c r="D22" s="68"/>
    </row>
    <row r="23">
      <c r="B23" s="63" t="s">
        <v>1020</v>
      </c>
      <c r="C23" s="49"/>
      <c r="D23" s="69"/>
    </row>
    <row r="24">
      <c r="B24" s="60" t="s">
        <v>1546</v>
      </c>
      <c r="C24" s="50" t="s">
        <v>2683</v>
      </c>
      <c r="D24" s="70" t="s">
        <v>2837</v>
      </c>
    </row>
    <row r="25">
      <c r="B25" s="61" t="s">
        <v>1561</v>
      </c>
      <c r="C25" s="47" t="s">
        <v>642</v>
      </c>
      <c r="D25" s="67" t="s">
        <v>643</v>
      </c>
    </row>
    <row r="26">
      <c r="B26" s="60" t="s">
        <v>1574</v>
      </c>
      <c r="C26" s="50" t="s">
        <v>887</v>
      </c>
      <c r="D26" s="70" t="s">
        <v>2838</v>
      </c>
    </row>
    <row r="27">
      <c r="B27" s="63" t="s">
        <v>1051</v>
      </c>
      <c r="C27" s="49"/>
      <c r="D27" s="69"/>
    </row>
    <row r="28">
      <c r="B28" s="60" t="s">
        <v>1546</v>
      </c>
      <c r="C28" s="50" t="s">
        <v>410</v>
      </c>
      <c r="D28" s="70" t="s">
        <v>2839</v>
      </c>
    </row>
    <row r="29">
      <c r="B29" s="61" t="s">
        <v>1561</v>
      </c>
      <c r="C29" s="47" t="s">
        <v>551</v>
      </c>
      <c r="D29" s="67" t="s">
        <v>1682</v>
      </c>
    </row>
    <row r="30">
      <c r="B30" s="64" t="s">
        <v>1574</v>
      </c>
      <c r="C30" s="51" t="s">
        <v>904</v>
      </c>
      <c r="D30" s="71" t="s">
        <v>2840</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2841</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2658</v>
      </c>
      <c r="C11" s="50" t="s">
        <v>2842</v>
      </c>
      <c r="D11" s="70" t="s">
        <v>2843</v>
      </c>
    </row>
    <row r="12">
      <c r="B12" s="61" t="s">
        <v>2668</v>
      </c>
      <c r="C12" s="47" t="s">
        <v>2844</v>
      </c>
      <c r="D12" s="67" t="s">
        <v>2845</v>
      </c>
    </row>
    <row r="13">
      <c r="B13" s="63" t="s">
        <v>117</v>
      </c>
      <c r="C13" s="49"/>
      <c r="D13" s="69"/>
    </row>
    <row r="14">
      <c r="B14" s="60" t="s">
        <v>2658</v>
      </c>
      <c r="C14" s="50" t="s">
        <v>2457</v>
      </c>
      <c r="D14" s="70" t="s">
        <v>2846</v>
      </c>
    </row>
    <row r="15">
      <c r="B15" s="61" t="s">
        <v>2668</v>
      </c>
      <c r="C15" s="47" t="s">
        <v>2444</v>
      </c>
      <c r="D15" s="67" t="s">
        <v>2847</v>
      </c>
    </row>
    <row r="16">
      <c r="B16" s="63" t="s">
        <v>170</v>
      </c>
      <c r="C16" s="49"/>
      <c r="D16" s="69"/>
    </row>
    <row r="17">
      <c r="B17" s="60" t="s">
        <v>2658</v>
      </c>
      <c r="C17" s="50" t="s">
        <v>2848</v>
      </c>
      <c r="D17" s="70" t="s">
        <v>2849</v>
      </c>
    </row>
    <row r="18">
      <c r="B18" s="61" t="s">
        <v>2668</v>
      </c>
      <c r="C18" s="47" t="s">
        <v>2850</v>
      </c>
      <c r="D18" s="67" t="s">
        <v>2851</v>
      </c>
    </row>
    <row r="19">
      <c r="B19" s="62" t="s">
        <v>218</v>
      </c>
      <c r="C19" s="48"/>
      <c r="D19" s="68"/>
    </row>
    <row r="20">
      <c r="B20" s="63" t="s">
        <v>1020</v>
      </c>
      <c r="C20" s="49"/>
      <c r="D20" s="69"/>
    </row>
    <row r="21">
      <c r="B21" s="60" t="s">
        <v>2658</v>
      </c>
      <c r="C21" s="50" t="s">
        <v>1462</v>
      </c>
      <c r="D21" s="70" t="s">
        <v>2852</v>
      </c>
    </row>
    <row r="22">
      <c r="B22" s="61" t="s">
        <v>2668</v>
      </c>
      <c r="C22" s="47" t="s">
        <v>1306</v>
      </c>
      <c r="D22" s="67" t="s">
        <v>2853</v>
      </c>
    </row>
    <row r="23">
      <c r="B23" s="63" t="s">
        <v>1051</v>
      </c>
      <c r="C23" s="49"/>
      <c r="D23" s="69"/>
    </row>
    <row r="24">
      <c r="B24" s="60" t="s">
        <v>2658</v>
      </c>
      <c r="C24" s="50" t="s">
        <v>2854</v>
      </c>
      <c r="D24" s="70" t="s">
        <v>2855</v>
      </c>
    </row>
    <row r="25">
      <c r="B25" s="74" t="s">
        <v>2668</v>
      </c>
      <c r="C25" s="73" t="s">
        <v>2856</v>
      </c>
      <c r="D25" s="75" t="s">
        <v>2857</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2858</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2658</v>
      </c>
      <c r="C11" s="50" t="s">
        <v>429</v>
      </c>
      <c r="D11" s="70" t="s">
        <v>2859</v>
      </c>
    </row>
    <row r="12">
      <c r="B12" s="61" t="s">
        <v>2668</v>
      </c>
      <c r="C12" s="47" t="s">
        <v>120</v>
      </c>
      <c r="D12" s="67" t="s">
        <v>2860</v>
      </c>
    </row>
    <row r="13">
      <c r="B13" s="63" t="s">
        <v>117</v>
      </c>
      <c r="C13" s="49"/>
      <c r="D13" s="69"/>
    </row>
    <row r="14">
      <c r="B14" s="60" t="s">
        <v>2658</v>
      </c>
      <c r="C14" s="50" t="s">
        <v>2639</v>
      </c>
      <c r="D14" s="70" t="s">
        <v>2861</v>
      </c>
    </row>
    <row r="15">
      <c r="B15" s="61" t="s">
        <v>2668</v>
      </c>
      <c r="C15" s="47" t="s">
        <v>2302</v>
      </c>
      <c r="D15" s="67" t="s">
        <v>2862</v>
      </c>
    </row>
    <row r="16">
      <c r="B16" s="63" t="s">
        <v>170</v>
      </c>
      <c r="C16" s="49"/>
      <c r="D16" s="69"/>
    </row>
    <row r="17">
      <c r="B17" s="60" t="s">
        <v>2658</v>
      </c>
      <c r="C17" s="50" t="s">
        <v>2863</v>
      </c>
      <c r="D17" s="70" t="s">
        <v>2864</v>
      </c>
    </row>
    <row r="18">
      <c r="B18" s="61" t="s">
        <v>2668</v>
      </c>
      <c r="C18" s="47" t="s">
        <v>1391</v>
      </c>
      <c r="D18" s="67" t="s">
        <v>2865</v>
      </c>
    </row>
    <row r="19">
      <c r="B19" s="62" t="s">
        <v>218</v>
      </c>
      <c r="C19" s="48"/>
      <c r="D19" s="68"/>
    </row>
    <row r="20">
      <c r="B20" s="63" t="s">
        <v>1020</v>
      </c>
      <c r="C20" s="49"/>
      <c r="D20" s="69"/>
    </row>
    <row r="21">
      <c r="B21" s="60" t="s">
        <v>2658</v>
      </c>
      <c r="C21" s="50" t="s">
        <v>2498</v>
      </c>
      <c r="D21" s="70" t="s">
        <v>2866</v>
      </c>
    </row>
    <row r="22">
      <c r="B22" s="61" t="s">
        <v>2668</v>
      </c>
      <c r="C22" s="47" t="s">
        <v>2488</v>
      </c>
      <c r="D22" s="67" t="s">
        <v>2867</v>
      </c>
    </row>
    <row r="23">
      <c r="B23" s="63" t="s">
        <v>1051</v>
      </c>
      <c r="C23" s="49"/>
      <c r="D23" s="69"/>
    </row>
    <row r="24">
      <c r="B24" s="60" t="s">
        <v>2658</v>
      </c>
      <c r="C24" s="50" t="s">
        <v>2868</v>
      </c>
      <c r="D24" s="70" t="s">
        <v>2869</v>
      </c>
    </row>
    <row r="25">
      <c r="B25" s="74" t="s">
        <v>2668</v>
      </c>
      <c r="C25" s="73" t="s">
        <v>2870</v>
      </c>
      <c r="D25" s="75" t="s">
        <v>2871</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2872</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2658</v>
      </c>
      <c r="C11" s="50" t="s">
        <v>1549</v>
      </c>
      <c r="D11" s="70" t="s">
        <v>2873</v>
      </c>
    </row>
    <row r="12">
      <c r="B12" s="61" t="s">
        <v>2668</v>
      </c>
      <c r="C12" s="47" t="s">
        <v>1284</v>
      </c>
      <c r="D12" s="67" t="s">
        <v>1488</v>
      </c>
    </row>
    <row r="13">
      <c r="B13" s="63" t="s">
        <v>117</v>
      </c>
      <c r="C13" s="49"/>
      <c r="D13" s="69"/>
    </row>
    <row r="14">
      <c r="B14" s="60" t="s">
        <v>2658</v>
      </c>
      <c r="C14" s="50" t="s">
        <v>1385</v>
      </c>
      <c r="D14" s="70" t="s">
        <v>2874</v>
      </c>
    </row>
    <row r="15">
      <c r="B15" s="61" t="s">
        <v>2668</v>
      </c>
      <c r="C15" s="47" t="s">
        <v>2875</v>
      </c>
      <c r="D15" s="67" t="s">
        <v>2876</v>
      </c>
    </row>
    <row r="16">
      <c r="B16" s="63" t="s">
        <v>170</v>
      </c>
      <c r="C16" s="49"/>
      <c r="D16" s="69"/>
    </row>
    <row r="17">
      <c r="B17" s="60" t="s">
        <v>2658</v>
      </c>
      <c r="C17" s="50" t="s">
        <v>1503</v>
      </c>
      <c r="D17" s="70" t="s">
        <v>2877</v>
      </c>
    </row>
    <row r="18">
      <c r="B18" s="61" t="s">
        <v>2668</v>
      </c>
      <c r="C18" s="47" t="s">
        <v>1281</v>
      </c>
      <c r="D18" s="67" t="s">
        <v>2878</v>
      </c>
    </row>
    <row r="19">
      <c r="B19" s="62" t="s">
        <v>218</v>
      </c>
      <c r="C19" s="48"/>
      <c r="D19" s="68"/>
    </row>
    <row r="20">
      <c r="B20" s="63" t="s">
        <v>1020</v>
      </c>
      <c r="C20" s="49"/>
      <c r="D20" s="69"/>
    </row>
    <row r="21">
      <c r="B21" s="60" t="s">
        <v>2658</v>
      </c>
      <c r="C21" s="50" t="s">
        <v>2879</v>
      </c>
      <c r="D21" s="70" t="s">
        <v>2880</v>
      </c>
    </row>
    <row r="22">
      <c r="B22" s="61" t="s">
        <v>2668</v>
      </c>
      <c r="C22" s="47" t="s">
        <v>1310</v>
      </c>
      <c r="D22" s="67" t="s">
        <v>2881</v>
      </c>
    </row>
    <row r="23">
      <c r="B23" s="63" t="s">
        <v>1051</v>
      </c>
      <c r="C23" s="49"/>
      <c r="D23" s="69"/>
    </row>
    <row r="24">
      <c r="B24" s="60" t="s">
        <v>2658</v>
      </c>
      <c r="C24" s="50" t="s">
        <v>1693</v>
      </c>
      <c r="D24" s="70" t="s">
        <v>2882</v>
      </c>
    </row>
    <row r="25">
      <c r="B25" s="74" t="s">
        <v>2668</v>
      </c>
      <c r="C25" s="73" t="s">
        <v>234</v>
      </c>
      <c r="D25" s="75" t="s">
        <v>2883</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2884</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2658</v>
      </c>
      <c r="C11" s="50" t="s">
        <v>1110</v>
      </c>
      <c r="D11" s="70" t="s">
        <v>2885</v>
      </c>
    </row>
    <row r="12">
      <c r="B12" s="61" t="s">
        <v>2668</v>
      </c>
      <c r="C12" s="47" t="s">
        <v>598</v>
      </c>
      <c r="D12" s="67" t="s">
        <v>2886</v>
      </c>
    </row>
    <row r="13">
      <c r="B13" s="63" t="s">
        <v>117</v>
      </c>
      <c r="C13" s="49"/>
      <c r="D13" s="69"/>
    </row>
    <row r="14">
      <c r="B14" s="60" t="s">
        <v>2658</v>
      </c>
      <c r="C14" s="50" t="s">
        <v>492</v>
      </c>
      <c r="D14" s="70" t="s">
        <v>2887</v>
      </c>
    </row>
    <row r="15">
      <c r="B15" s="61" t="s">
        <v>2668</v>
      </c>
      <c r="C15" s="47" t="s">
        <v>312</v>
      </c>
      <c r="D15" s="67" t="s">
        <v>2888</v>
      </c>
    </row>
    <row r="16">
      <c r="B16" s="63" t="s">
        <v>170</v>
      </c>
      <c r="C16" s="49"/>
      <c r="D16" s="69"/>
    </row>
    <row r="17">
      <c r="B17" s="60" t="s">
        <v>2658</v>
      </c>
      <c r="C17" s="50" t="s">
        <v>427</v>
      </c>
      <c r="D17" s="70" t="s">
        <v>2889</v>
      </c>
    </row>
    <row r="18">
      <c r="B18" s="61" t="s">
        <v>2668</v>
      </c>
      <c r="C18" s="47" t="s">
        <v>118</v>
      </c>
      <c r="D18" s="67" t="s">
        <v>2890</v>
      </c>
    </row>
    <row r="19">
      <c r="B19" s="62" t="s">
        <v>218</v>
      </c>
      <c r="C19" s="48"/>
      <c r="D19" s="68"/>
    </row>
    <row r="20">
      <c r="B20" s="63" t="s">
        <v>1020</v>
      </c>
      <c r="C20" s="49"/>
      <c r="D20" s="69"/>
    </row>
    <row r="21">
      <c r="B21" s="60" t="s">
        <v>2658</v>
      </c>
      <c r="C21" s="50" t="s">
        <v>501</v>
      </c>
      <c r="D21" s="70" t="s">
        <v>2891</v>
      </c>
    </row>
    <row r="22">
      <c r="B22" s="61" t="s">
        <v>2668</v>
      </c>
      <c r="C22" s="47" t="s">
        <v>321</v>
      </c>
      <c r="D22" s="67" t="s">
        <v>2892</v>
      </c>
    </row>
    <row r="23">
      <c r="B23" s="63" t="s">
        <v>1051</v>
      </c>
      <c r="C23" s="49"/>
      <c r="D23" s="69"/>
    </row>
    <row r="24">
      <c r="B24" s="60" t="s">
        <v>2658</v>
      </c>
      <c r="C24" s="50" t="s">
        <v>2565</v>
      </c>
      <c r="D24" s="70" t="s">
        <v>2893</v>
      </c>
    </row>
    <row r="25">
      <c r="B25" s="74" t="s">
        <v>2668</v>
      </c>
      <c r="C25" s="73" t="s">
        <v>541</v>
      </c>
      <c r="D25" s="75" t="s">
        <v>2894</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2895</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2755</v>
      </c>
      <c r="C11" s="50" t="s">
        <v>304</v>
      </c>
      <c r="D11" s="70" t="s">
        <v>2896</v>
      </c>
    </row>
    <row r="12">
      <c r="B12" s="61" t="s">
        <v>2757</v>
      </c>
      <c r="C12" s="47" t="s">
        <v>2897</v>
      </c>
      <c r="D12" s="67" t="s">
        <v>2898</v>
      </c>
    </row>
    <row r="13">
      <c r="B13" s="63" t="s">
        <v>117</v>
      </c>
      <c r="C13" s="49"/>
      <c r="D13" s="69"/>
    </row>
    <row r="14">
      <c r="B14" s="60" t="s">
        <v>2755</v>
      </c>
      <c r="C14" s="50" t="s">
        <v>2899</v>
      </c>
      <c r="D14" s="70" t="s">
        <v>2900</v>
      </c>
    </row>
    <row r="15">
      <c r="B15" s="61" t="s">
        <v>2757</v>
      </c>
      <c r="C15" s="47" t="s">
        <v>2901</v>
      </c>
      <c r="D15" s="67" t="s">
        <v>2902</v>
      </c>
    </row>
    <row r="16">
      <c r="B16" s="63" t="s">
        <v>170</v>
      </c>
      <c r="C16" s="49"/>
      <c r="D16" s="69"/>
    </row>
    <row r="17">
      <c r="B17" s="60" t="s">
        <v>2755</v>
      </c>
      <c r="C17" s="50" t="s">
        <v>2903</v>
      </c>
      <c r="D17" s="70" t="s">
        <v>2904</v>
      </c>
    </row>
    <row r="18">
      <c r="B18" s="61" t="s">
        <v>2757</v>
      </c>
      <c r="C18" s="47" t="s">
        <v>1531</v>
      </c>
      <c r="D18" s="67" t="s">
        <v>2905</v>
      </c>
    </row>
    <row r="19">
      <c r="B19" s="62" t="s">
        <v>218</v>
      </c>
      <c r="C19" s="48"/>
      <c r="D19" s="68"/>
    </row>
    <row r="20">
      <c r="B20" s="63" t="s">
        <v>1020</v>
      </c>
      <c r="C20" s="49"/>
      <c r="D20" s="69"/>
    </row>
    <row r="21">
      <c r="B21" s="60" t="s">
        <v>2755</v>
      </c>
      <c r="C21" s="50" t="s">
        <v>2906</v>
      </c>
      <c r="D21" s="70" t="s">
        <v>2907</v>
      </c>
    </row>
    <row r="22">
      <c r="B22" s="61" t="s">
        <v>2757</v>
      </c>
      <c r="C22" s="47" t="s">
        <v>2908</v>
      </c>
      <c r="D22" s="67" t="s">
        <v>2909</v>
      </c>
    </row>
    <row r="23">
      <c r="B23" s="63" t="s">
        <v>1051</v>
      </c>
      <c r="C23" s="49"/>
      <c r="D23" s="69"/>
    </row>
    <row r="24">
      <c r="B24" s="60" t="s">
        <v>2755</v>
      </c>
      <c r="C24" s="50" t="s">
        <v>2910</v>
      </c>
      <c r="D24" s="70" t="s">
        <v>2911</v>
      </c>
    </row>
    <row r="25">
      <c r="B25" s="74" t="s">
        <v>2757</v>
      </c>
      <c r="C25" s="73" t="s">
        <v>2912</v>
      </c>
      <c r="D25" s="75" t="s">
        <v>2913</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2914</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61</v>
      </c>
      <c r="C9" s="48"/>
      <c r="D9" s="68"/>
    </row>
    <row r="10">
      <c r="B10" s="76" t="s">
        <v>2915</v>
      </c>
      <c r="C10" s="50" t="s">
        <v>228</v>
      </c>
      <c r="D10" s="70" t="s">
        <v>229</v>
      </c>
    </row>
    <row r="11">
      <c r="B11" s="77" t="s">
        <v>2916</v>
      </c>
      <c r="C11" s="47" t="s">
        <v>228</v>
      </c>
      <c r="D11" s="67" t="s">
        <v>229</v>
      </c>
    </row>
    <row r="12">
      <c r="B12" s="76" t="s">
        <v>2917</v>
      </c>
      <c r="C12" s="50" t="s">
        <v>228</v>
      </c>
      <c r="D12" s="70" t="s">
        <v>229</v>
      </c>
    </row>
    <row r="13">
      <c r="B13" s="77" t="s">
        <v>2918</v>
      </c>
      <c r="C13" s="47" t="s">
        <v>2747</v>
      </c>
      <c r="D13" s="67" t="s">
        <v>2919</v>
      </c>
    </row>
    <row r="14">
      <c r="B14" s="76" t="s">
        <v>2920</v>
      </c>
      <c r="C14" s="50" t="s">
        <v>2921</v>
      </c>
      <c r="D14" s="70" t="s">
        <v>2922</v>
      </c>
    </row>
    <row r="15">
      <c r="B15" s="77" t="s">
        <v>2923</v>
      </c>
      <c r="C15" s="47" t="s">
        <v>2870</v>
      </c>
      <c r="D15" s="67" t="s">
        <v>2924</v>
      </c>
    </row>
    <row r="16">
      <c r="B16" s="76" t="s">
        <v>2925</v>
      </c>
      <c r="C16" s="50" t="s">
        <v>1014</v>
      </c>
      <c r="D16" s="70" t="s">
        <v>2926</v>
      </c>
    </row>
    <row r="17">
      <c r="B17" s="77" t="s">
        <v>2927</v>
      </c>
      <c r="C17" s="47" t="s">
        <v>2928</v>
      </c>
      <c r="D17" s="67" t="s">
        <v>2929</v>
      </c>
    </row>
    <row r="18">
      <c r="B18" s="76" t="s">
        <v>2930</v>
      </c>
      <c r="C18" s="50" t="s">
        <v>228</v>
      </c>
      <c r="D18" s="70" t="s">
        <v>229</v>
      </c>
    </row>
    <row r="19">
      <c r="B19" s="62" t="s">
        <v>117</v>
      </c>
      <c r="C19" s="48"/>
      <c r="D19" s="68"/>
    </row>
    <row r="20">
      <c r="B20" s="76" t="s">
        <v>2915</v>
      </c>
      <c r="C20" s="50" t="s">
        <v>228</v>
      </c>
      <c r="D20" s="70" t="s">
        <v>229</v>
      </c>
    </row>
    <row r="21">
      <c r="B21" s="77" t="s">
        <v>2916</v>
      </c>
      <c r="C21" s="47" t="s">
        <v>228</v>
      </c>
      <c r="D21" s="67" t="s">
        <v>229</v>
      </c>
    </row>
    <row r="22">
      <c r="B22" s="76" t="s">
        <v>2917</v>
      </c>
      <c r="C22" s="50" t="s">
        <v>228</v>
      </c>
      <c r="D22" s="70" t="s">
        <v>229</v>
      </c>
    </row>
    <row r="23">
      <c r="B23" s="77" t="s">
        <v>2918</v>
      </c>
      <c r="C23" s="47" t="s">
        <v>2931</v>
      </c>
      <c r="D23" s="67" t="s">
        <v>2932</v>
      </c>
    </row>
    <row r="24">
      <c r="B24" s="76" t="s">
        <v>2920</v>
      </c>
      <c r="C24" s="50" t="s">
        <v>2933</v>
      </c>
      <c r="D24" s="70" t="s">
        <v>2934</v>
      </c>
    </row>
    <row r="25">
      <c r="B25" s="77" t="s">
        <v>2923</v>
      </c>
      <c r="C25" s="47" t="s">
        <v>984</v>
      </c>
      <c r="D25" s="67" t="s">
        <v>2935</v>
      </c>
    </row>
    <row r="26">
      <c r="B26" s="76" t="s">
        <v>2925</v>
      </c>
      <c r="C26" s="50" t="s">
        <v>2936</v>
      </c>
      <c r="D26" s="70" t="s">
        <v>2937</v>
      </c>
    </row>
    <row r="27">
      <c r="B27" s="77" t="s">
        <v>2927</v>
      </c>
      <c r="C27" s="47" t="s">
        <v>2938</v>
      </c>
      <c r="D27" s="67" t="s">
        <v>2939</v>
      </c>
    </row>
    <row r="28">
      <c r="B28" s="76" t="s">
        <v>2930</v>
      </c>
      <c r="C28" s="50" t="s">
        <v>228</v>
      </c>
      <c r="D28" s="70" t="s">
        <v>229</v>
      </c>
    </row>
    <row r="29">
      <c r="B29" s="62" t="s">
        <v>170</v>
      </c>
      <c r="C29" s="48"/>
      <c r="D29" s="68"/>
    </row>
    <row r="30">
      <c r="B30" s="76" t="s">
        <v>2915</v>
      </c>
      <c r="C30" s="50" t="s">
        <v>228</v>
      </c>
      <c r="D30" s="70" t="s">
        <v>229</v>
      </c>
    </row>
    <row r="31">
      <c r="B31" s="77" t="s">
        <v>2916</v>
      </c>
      <c r="C31" s="47" t="s">
        <v>228</v>
      </c>
      <c r="D31" s="67" t="s">
        <v>229</v>
      </c>
    </row>
    <row r="32">
      <c r="B32" s="76" t="s">
        <v>2917</v>
      </c>
      <c r="C32" s="50" t="s">
        <v>704</v>
      </c>
      <c r="D32" s="70" t="s">
        <v>2940</v>
      </c>
    </row>
    <row r="33">
      <c r="B33" s="77" t="s">
        <v>2918</v>
      </c>
      <c r="C33" s="47" t="s">
        <v>2941</v>
      </c>
      <c r="D33" s="67" t="s">
        <v>2942</v>
      </c>
    </row>
    <row r="34">
      <c r="B34" s="76" t="s">
        <v>2920</v>
      </c>
      <c r="C34" s="50" t="s">
        <v>230</v>
      </c>
      <c r="D34" s="70" t="s">
        <v>2943</v>
      </c>
    </row>
    <row r="35">
      <c r="B35" s="77" t="s">
        <v>2923</v>
      </c>
      <c r="C35" s="47" t="s">
        <v>1396</v>
      </c>
      <c r="D35" s="67" t="s">
        <v>221</v>
      </c>
    </row>
    <row r="36">
      <c r="B36" s="76" t="s">
        <v>2925</v>
      </c>
      <c r="C36" s="50" t="s">
        <v>1079</v>
      </c>
      <c r="D36" s="70" t="s">
        <v>2944</v>
      </c>
    </row>
    <row r="37">
      <c r="B37" s="77" t="s">
        <v>2927</v>
      </c>
      <c r="C37" s="47" t="s">
        <v>2945</v>
      </c>
      <c r="D37" s="67" t="s">
        <v>2946</v>
      </c>
    </row>
    <row r="38">
      <c r="B38" s="81" t="s">
        <v>2930</v>
      </c>
      <c r="C38" s="51" t="s">
        <v>228</v>
      </c>
      <c r="D38" s="71" t="s">
        <v>229</v>
      </c>
    </row>
    <row r="39">
      <c r="B39" t="s">
        <v>403</v>
      </c>
    </row>
    <row r="40">
      <c r="B40" t="s">
        <v>404</v>
      </c>
    </row>
    <row r="41">
      <c r="B41"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2947</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1837</v>
      </c>
      <c r="C11" s="50" t="s">
        <v>2809</v>
      </c>
      <c r="D11" s="70" t="s">
        <v>2948</v>
      </c>
    </row>
    <row r="12">
      <c r="B12" s="61" t="s">
        <v>2949</v>
      </c>
      <c r="C12" s="47" t="s">
        <v>2950</v>
      </c>
      <c r="D12" s="67" t="s">
        <v>2951</v>
      </c>
    </row>
    <row r="13">
      <c r="B13" s="60" t="s">
        <v>2952</v>
      </c>
      <c r="C13" s="50" t="s">
        <v>228</v>
      </c>
      <c r="D13" s="70" t="s">
        <v>229</v>
      </c>
    </row>
    <row r="14">
      <c r="B14" s="61" t="s">
        <v>2953</v>
      </c>
      <c r="C14" s="47" t="s">
        <v>904</v>
      </c>
      <c r="D14" s="67" t="s">
        <v>2954</v>
      </c>
    </row>
    <row r="15">
      <c r="B15" s="63" t="s">
        <v>117</v>
      </c>
      <c r="C15" s="49"/>
      <c r="D15" s="69"/>
    </row>
    <row r="16">
      <c r="B16" s="60" t="s">
        <v>1837</v>
      </c>
      <c r="C16" s="50" t="s">
        <v>2225</v>
      </c>
      <c r="D16" s="70" t="s">
        <v>2955</v>
      </c>
    </row>
    <row r="17">
      <c r="B17" s="61" t="s">
        <v>2949</v>
      </c>
      <c r="C17" s="47" t="s">
        <v>984</v>
      </c>
      <c r="D17" s="67" t="s">
        <v>2956</v>
      </c>
    </row>
    <row r="18">
      <c r="B18" s="60" t="s">
        <v>2952</v>
      </c>
      <c r="C18" s="50" t="s">
        <v>889</v>
      </c>
      <c r="D18" s="70" t="s">
        <v>2957</v>
      </c>
    </row>
    <row r="19">
      <c r="B19" s="61" t="s">
        <v>2953</v>
      </c>
      <c r="C19" s="47" t="s">
        <v>2958</v>
      </c>
      <c r="D19" s="67" t="s">
        <v>2959</v>
      </c>
    </row>
    <row r="20">
      <c r="B20" s="63" t="s">
        <v>170</v>
      </c>
      <c r="C20" s="49"/>
      <c r="D20" s="69"/>
    </row>
    <row r="21">
      <c r="B21" s="60" t="s">
        <v>1837</v>
      </c>
      <c r="C21" s="50" t="s">
        <v>2960</v>
      </c>
      <c r="D21" s="70" t="s">
        <v>2961</v>
      </c>
    </row>
    <row r="22">
      <c r="B22" s="61" t="s">
        <v>2949</v>
      </c>
      <c r="C22" s="47" t="s">
        <v>1124</v>
      </c>
      <c r="D22" s="67" t="s">
        <v>2962</v>
      </c>
    </row>
    <row r="23">
      <c r="B23" s="60" t="s">
        <v>2952</v>
      </c>
      <c r="C23" s="50" t="s">
        <v>1714</v>
      </c>
      <c r="D23" s="70" t="s">
        <v>2963</v>
      </c>
    </row>
    <row r="24">
      <c r="B24" s="61" t="s">
        <v>2953</v>
      </c>
      <c r="C24" s="47" t="s">
        <v>132</v>
      </c>
      <c r="D24" s="67" t="s">
        <v>2964</v>
      </c>
    </row>
    <row r="25">
      <c r="B25" s="62" t="s">
        <v>218</v>
      </c>
      <c r="C25" s="48"/>
      <c r="D25" s="68"/>
    </row>
    <row r="26">
      <c r="B26" s="63" t="s">
        <v>1020</v>
      </c>
      <c r="C26" s="49"/>
      <c r="D26" s="69"/>
    </row>
    <row r="27">
      <c r="B27" s="60" t="s">
        <v>1837</v>
      </c>
      <c r="C27" s="50" t="s">
        <v>2385</v>
      </c>
      <c r="D27" s="70" t="s">
        <v>2965</v>
      </c>
    </row>
    <row r="28">
      <c r="B28" s="61" t="s">
        <v>2949</v>
      </c>
      <c r="C28" s="47" t="s">
        <v>1904</v>
      </c>
      <c r="D28" s="67" t="s">
        <v>2966</v>
      </c>
    </row>
    <row r="29">
      <c r="B29" s="60" t="s">
        <v>2952</v>
      </c>
      <c r="C29" s="50" t="s">
        <v>360</v>
      </c>
      <c r="D29" s="70" t="s">
        <v>2967</v>
      </c>
    </row>
    <row r="30">
      <c r="B30" s="61" t="s">
        <v>2953</v>
      </c>
      <c r="C30" s="47" t="s">
        <v>2040</v>
      </c>
      <c r="D30" s="67" t="s">
        <v>2968</v>
      </c>
    </row>
    <row r="31">
      <c r="B31" s="63" t="s">
        <v>1051</v>
      </c>
      <c r="C31" s="49"/>
      <c r="D31" s="69"/>
    </row>
    <row r="32">
      <c r="B32" s="60" t="s">
        <v>1837</v>
      </c>
      <c r="C32" s="50" t="s">
        <v>2025</v>
      </c>
      <c r="D32" s="70" t="s">
        <v>2969</v>
      </c>
    </row>
    <row r="33">
      <c r="B33" s="61" t="s">
        <v>2949</v>
      </c>
      <c r="C33" s="47" t="s">
        <v>2970</v>
      </c>
      <c r="D33" s="67" t="s">
        <v>2971</v>
      </c>
    </row>
    <row r="34">
      <c r="B34" s="60" t="s">
        <v>2952</v>
      </c>
      <c r="C34" s="50" t="s">
        <v>1889</v>
      </c>
      <c r="D34" s="70" t="s">
        <v>2972</v>
      </c>
    </row>
    <row r="35">
      <c r="B35" s="74" t="s">
        <v>2953</v>
      </c>
      <c r="C35" s="73" t="s">
        <v>2973</v>
      </c>
      <c r="D35" s="75" t="s">
        <v>2974</v>
      </c>
    </row>
    <row r="36">
      <c r="B36" t="s">
        <v>403</v>
      </c>
    </row>
    <row r="37">
      <c r="B37" t="s">
        <v>404</v>
      </c>
    </row>
    <row r="38">
      <c r="B3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2975</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2976</v>
      </c>
      <c r="C11" s="50" t="s">
        <v>2809</v>
      </c>
      <c r="D11" s="70" t="s">
        <v>2948</v>
      </c>
    </row>
    <row r="12">
      <c r="B12" s="61" t="s">
        <v>2977</v>
      </c>
      <c r="C12" s="47" t="s">
        <v>2978</v>
      </c>
      <c r="D12" s="67" t="s">
        <v>2979</v>
      </c>
    </row>
    <row r="13">
      <c r="B13" s="63" t="s">
        <v>117</v>
      </c>
      <c r="C13" s="49"/>
      <c r="D13" s="69"/>
    </row>
    <row r="14">
      <c r="B14" s="60" t="s">
        <v>2976</v>
      </c>
      <c r="C14" s="50" t="s">
        <v>2225</v>
      </c>
      <c r="D14" s="70" t="s">
        <v>2955</v>
      </c>
    </row>
    <row r="15">
      <c r="B15" s="61" t="s">
        <v>2977</v>
      </c>
      <c r="C15" s="47" t="s">
        <v>282</v>
      </c>
      <c r="D15" s="67" t="s">
        <v>2980</v>
      </c>
    </row>
    <row r="16">
      <c r="B16" s="63" t="s">
        <v>170</v>
      </c>
      <c r="C16" s="49"/>
      <c r="D16" s="69"/>
    </row>
    <row r="17">
      <c r="B17" s="60" t="s">
        <v>2976</v>
      </c>
      <c r="C17" s="50" t="s">
        <v>2960</v>
      </c>
      <c r="D17" s="70" t="s">
        <v>2961</v>
      </c>
    </row>
    <row r="18">
      <c r="B18" s="61" t="s">
        <v>2977</v>
      </c>
      <c r="C18" s="47" t="s">
        <v>2981</v>
      </c>
      <c r="D18" s="67" t="s">
        <v>2982</v>
      </c>
    </row>
    <row r="19">
      <c r="B19" s="62" t="s">
        <v>218</v>
      </c>
      <c r="C19" s="48"/>
      <c r="D19" s="68"/>
    </row>
    <row r="20">
      <c r="B20" s="63" t="s">
        <v>1020</v>
      </c>
      <c r="C20" s="49"/>
      <c r="D20" s="69"/>
    </row>
    <row r="21">
      <c r="B21" s="60" t="s">
        <v>2976</v>
      </c>
      <c r="C21" s="50" t="s">
        <v>2385</v>
      </c>
      <c r="D21" s="70" t="s">
        <v>2965</v>
      </c>
    </row>
    <row r="22">
      <c r="B22" s="61" t="s">
        <v>2977</v>
      </c>
      <c r="C22" s="47" t="s">
        <v>144</v>
      </c>
      <c r="D22" s="67" t="s">
        <v>2983</v>
      </c>
    </row>
    <row r="23">
      <c r="B23" s="63" t="s">
        <v>1051</v>
      </c>
      <c r="C23" s="49"/>
      <c r="D23" s="69"/>
    </row>
    <row r="24">
      <c r="B24" s="60" t="s">
        <v>2976</v>
      </c>
      <c r="C24" s="50" t="s">
        <v>2025</v>
      </c>
      <c r="D24" s="70" t="s">
        <v>2969</v>
      </c>
    </row>
    <row r="25">
      <c r="B25" s="74" t="s">
        <v>2977</v>
      </c>
      <c r="C25" s="73" t="s">
        <v>2984</v>
      </c>
      <c r="D25" s="75" t="s">
        <v>2985</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2986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1082</v>
      </c>
      <c r="C11" s="50" t="s">
        <v>228</v>
      </c>
      <c r="D11" s="70" t="s">
        <v>229</v>
      </c>
    </row>
    <row r="12">
      <c r="B12" s="61" t="s">
        <v>1095</v>
      </c>
      <c r="C12" s="47" t="s">
        <v>2987</v>
      </c>
      <c r="D12" s="67" t="s">
        <v>2988</v>
      </c>
    </row>
    <row r="13">
      <c r="B13" s="60" t="s">
        <v>2989</v>
      </c>
      <c r="C13" s="50" t="s">
        <v>228</v>
      </c>
      <c r="D13" s="70" t="s">
        <v>229</v>
      </c>
    </row>
    <row r="14">
      <c r="B14" s="61" t="s">
        <v>2798</v>
      </c>
      <c r="C14" s="47" t="s">
        <v>228</v>
      </c>
      <c r="D14" s="67" t="s">
        <v>229</v>
      </c>
    </row>
    <row r="15">
      <c r="B15" s="63" t="s">
        <v>117</v>
      </c>
      <c r="C15" s="49"/>
      <c r="D15" s="69"/>
    </row>
    <row r="16">
      <c r="B16" s="60" t="s">
        <v>1082</v>
      </c>
      <c r="C16" s="50" t="s">
        <v>228</v>
      </c>
      <c r="D16" s="70" t="s">
        <v>229</v>
      </c>
    </row>
    <row r="17">
      <c r="B17" s="61" t="s">
        <v>1095</v>
      </c>
      <c r="C17" s="47" t="s">
        <v>2762</v>
      </c>
      <c r="D17" s="67" t="s">
        <v>2990</v>
      </c>
    </row>
    <row r="18">
      <c r="B18" s="60" t="s">
        <v>2989</v>
      </c>
      <c r="C18" s="50" t="s">
        <v>535</v>
      </c>
      <c r="D18" s="70" t="s">
        <v>2991</v>
      </c>
    </row>
    <row r="19">
      <c r="B19" s="61" t="s">
        <v>2798</v>
      </c>
      <c r="C19" s="47" t="s">
        <v>228</v>
      </c>
      <c r="D19" s="67" t="s">
        <v>229</v>
      </c>
    </row>
    <row r="20">
      <c r="B20" s="63" t="s">
        <v>170</v>
      </c>
      <c r="C20" s="49"/>
      <c r="D20" s="69"/>
    </row>
    <row r="21">
      <c r="B21" s="60" t="s">
        <v>1082</v>
      </c>
      <c r="C21" s="50" t="s">
        <v>228</v>
      </c>
      <c r="D21" s="70" t="s">
        <v>229</v>
      </c>
    </row>
    <row r="22">
      <c r="B22" s="61" t="s">
        <v>1095</v>
      </c>
      <c r="C22" s="47" t="s">
        <v>2992</v>
      </c>
      <c r="D22" s="67" t="s">
        <v>2993</v>
      </c>
    </row>
    <row r="23">
      <c r="B23" s="60" t="s">
        <v>2989</v>
      </c>
      <c r="C23" s="50" t="s">
        <v>79</v>
      </c>
      <c r="D23" s="70" t="s">
        <v>2994</v>
      </c>
    </row>
    <row r="24">
      <c r="B24" s="61" t="s">
        <v>2798</v>
      </c>
      <c r="C24" s="47" t="s">
        <v>228</v>
      </c>
      <c r="D24" s="67" t="s">
        <v>229</v>
      </c>
    </row>
    <row r="25">
      <c r="B25" s="62" t="s">
        <v>218</v>
      </c>
      <c r="C25" s="48"/>
      <c r="D25" s="68"/>
    </row>
    <row r="26">
      <c r="B26" s="63" t="s">
        <v>1020</v>
      </c>
      <c r="C26" s="49"/>
      <c r="D26" s="69"/>
    </row>
    <row r="27">
      <c r="B27" s="60" t="s">
        <v>1082</v>
      </c>
      <c r="C27" s="50" t="s">
        <v>228</v>
      </c>
      <c r="D27" s="70" t="s">
        <v>229</v>
      </c>
    </row>
    <row r="28">
      <c r="B28" s="61" t="s">
        <v>1095</v>
      </c>
      <c r="C28" s="47" t="s">
        <v>1693</v>
      </c>
      <c r="D28" s="67" t="s">
        <v>2995</v>
      </c>
    </row>
    <row r="29">
      <c r="B29" s="60" t="s">
        <v>2989</v>
      </c>
      <c r="C29" s="50" t="s">
        <v>2870</v>
      </c>
      <c r="D29" s="70" t="s">
        <v>2996</v>
      </c>
    </row>
    <row r="30">
      <c r="B30" s="61" t="s">
        <v>2798</v>
      </c>
      <c r="C30" s="47" t="s">
        <v>228</v>
      </c>
      <c r="D30" s="67" t="s">
        <v>229</v>
      </c>
    </row>
    <row r="31">
      <c r="B31" s="63" t="s">
        <v>1051</v>
      </c>
      <c r="C31" s="49"/>
      <c r="D31" s="69"/>
    </row>
    <row r="32">
      <c r="B32" s="60" t="s">
        <v>1082</v>
      </c>
      <c r="C32" s="50" t="s">
        <v>228</v>
      </c>
      <c r="D32" s="70" t="s">
        <v>229</v>
      </c>
    </row>
    <row r="33">
      <c r="B33" s="61" t="s">
        <v>1095</v>
      </c>
      <c r="C33" s="47" t="s">
        <v>762</v>
      </c>
      <c r="D33" s="67" t="s">
        <v>2997</v>
      </c>
    </row>
    <row r="34">
      <c r="B34" s="60" t="s">
        <v>2989</v>
      </c>
      <c r="C34" s="50" t="s">
        <v>857</v>
      </c>
      <c r="D34" s="70" t="s">
        <v>2998</v>
      </c>
    </row>
    <row r="35">
      <c r="B35" s="74" t="s">
        <v>2798</v>
      </c>
      <c r="C35" s="73" t="s">
        <v>228</v>
      </c>
      <c r="D35" s="75" t="s">
        <v>229</v>
      </c>
    </row>
    <row r="36">
      <c r="B36" t="s">
        <v>403</v>
      </c>
    </row>
    <row r="37">
      <c r="B37" t="s">
        <v>404</v>
      </c>
    </row>
    <row r="38">
      <c r="B3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2999</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3000</v>
      </c>
      <c r="C11" s="50" t="s">
        <v>2058</v>
      </c>
      <c r="D11" s="70" t="s">
        <v>3001</v>
      </c>
    </row>
    <row r="12">
      <c r="B12" s="61" t="s">
        <v>3002</v>
      </c>
      <c r="C12" s="47" t="s">
        <v>228</v>
      </c>
      <c r="D12" s="67" t="s">
        <v>229</v>
      </c>
    </row>
    <row r="13">
      <c r="B13" s="60" t="s">
        <v>3003</v>
      </c>
      <c r="C13" s="50" t="s">
        <v>228</v>
      </c>
      <c r="D13" s="70" t="s">
        <v>229</v>
      </c>
    </row>
    <row r="14">
      <c r="B14" s="63" t="s">
        <v>117</v>
      </c>
      <c r="C14" s="49"/>
      <c r="D14" s="69"/>
    </row>
    <row r="15">
      <c r="B15" s="60" t="s">
        <v>3000</v>
      </c>
      <c r="C15" s="50" t="s">
        <v>2056</v>
      </c>
      <c r="D15" s="70" t="s">
        <v>3004</v>
      </c>
    </row>
    <row r="16">
      <c r="B16" s="61" t="s">
        <v>3002</v>
      </c>
      <c r="C16" s="47" t="s">
        <v>228</v>
      </c>
      <c r="D16" s="67" t="s">
        <v>229</v>
      </c>
    </row>
    <row r="17">
      <c r="B17" s="60" t="s">
        <v>3003</v>
      </c>
      <c r="C17" s="50" t="s">
        <v>3005</v>
      </c>
      <c r="D17" s="70" t="s">
        <v>3006</v>
      </c>
    </row>
    <row r="18">
      <c r="B18" s="63" t="s">
        <v>170</v>
      </c>
      <c r="C18" s="49"/>
      <c r="D18" s="69"/>
    </row>
    <row r="19">
      <c r="B19" s="60" t="s">
        <v>3000</v>
      </c>
      <c r="C19" s="50" t="s">
        <v>1754</v>
      </c>
      <c r="D19" s="70" t="s">
        <v>3007</v>
      </c>
    </row>
    <row r="20">
      <c r="B20" s="61" t="s">
        <v>3002</v>
      </c>
      <c r="C20" s="47" t="s">
        <v>546</v>
      </c>
      <c r="D20" s="67" t="s">
        <v>3008</v>
      </c>
    </row>
    <row r="21">
      <c r="B21" s="60" t="s">
        <v>3003</v>
      </c>
      <c r="C21" s="50" t="s">
        <v>3009</v>
      </c>
      <c r="D21" s="70" t="s">
        <v>3010</v>
      </c>
    </row>
    <row r="22">
      <c r="B22" s="62" t="s">
        <v>218</v>
      </c>
      <c r="C22" s="48"/>
      <c r="D22" s="68"/>
    </row>
    <row r="23">
      <c r="B23" s="63" t="s">
        <v>1020</v>
      </c>
      <c r="C23" s="49"/>
      <c r="D23" s="69"/>
    </row>
    <row r="24">
      <c r="B24" s="60" t="s">
        <v>3000</v>
      </c>
      <c r="C24" s="50" t="s">
        <v>1774</v>
      </c>
      <c r="D24" s="70" t="s">
        <v>3011</v>
      </c>
    </row>
    <row r="25">
      <c r="B25" s="61" t="s">
        <v>3002</v>
      </c>
      <c r="C25" s="47" t="s">
        <v>568</v>
      </c>
      <c r="D25" s="67" t="s">
        <v>3012</v>
      </c>
    </row>
    <row r="26">
      <c r="B26" s="60" t="s">
        <v>3003</v>
      </c>
      <c r="C26" s="50" t="s">
        <v>1408</v>
      </c>
      <c r="D26" s="70" t="s">
        <v>3013</v>
      </c>
    </row>
    <row r="27">
      <c r="B27" s="63" t="s">
        <v>1051</v>
      </c>
      <c r="C27" s="49"/>
      <c r="D27" s="69"/>
    </row>
    <row r="28">
      <c r="B28" s="60" t="s">
        <v>3000</v>
      </c>
      <c r="C28" s="50" t="s">
        <v>1855</v>
      </c>
      <c r="D28" s="70" t="s">
        <v>3014</v>
      </c>
    </row>
    <row r="29">
      <c r="B29" s="61" t="s">
        <v>3002</v>
      </c>
      <c r="C29" s="47" t="s">
        <v>228</v>
      </c>
      <c r="D29" s="67" t="s">
        <v>229</v>
      </c>
    </row>
    <row r="30">
      <c r="B30" s="64" t="s">
        <v>3003</v>
      </c>
      <c r="C30" s="51" t="s">
        <v>3015</v>
      </c>
      <c r="D30" s="71" t="s">
        <v>3016</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3017</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3018</v>
      </c>
      <c r="C11" s="50" t="s">
        <v>1391</v>
      </c>
      <c r="D11" s="70" t="s">
        <v>3019</v>
      </c>
    </row>
    <row r="12">
      <c r="B12" s="61" t="s">
        <v>3020</v>
      </c>
      <c r="C12" s="47" t="s">
        <v>1476</v>
      </c>
      <c r="D12" s="67" t="s">
        <v>3021</v>
      </c>
    </row>
    <row r="13">
      <c r="B13" s="60" t="s">
        <v>3022</v>
      </c>
      <c r="C13" s="50" t="s">
        <v>3023</v>
      </c>
      <c r="D13" s="70" t="s">
        <v>3024</v>
      </c>
    </row>
    <row r="14">
      <c r="B14" s="61" t="s">
        <v>3025</v>
      </c>
      <c r="C14" s="47" t="s">
        <v>228</v>
      </c>
      <c r="D14" s="67" t="s">
        <v>229</v>
      </c>
    </row>
    <row r="15">
      <c r="B15" s="60" t="s">
        <v>3026</v>
      </c>
      <c r="C15" s="50" t="s">
        <v>228</v>
      </c>
      <c r="D15" s="70" t="s">
        <v>229</v>
      </c>
    </row>
    <row r="16">
      <c r="B16" s="63" t="s">
        <v>117</v>
      </c>
      <c r="C16" s="49"/>
      <c r="D16" s="69"/>
    </row>
    <row r="17">
      <c r="B17" s="60" t="s">
        <v>3018</v>
      </c>
      <c r="C17" s="50" t="s">
        <v>118</v>
      </c>
      <c r="D17" s="70" t="s">
        <v>322</v>
      </c>
    </row>
    <row r="18">
      <c r="B18" s="61" t="s">
        <v>3020</v>
      </c>
      <c r="C18" s="47" t="s">
        <v>185</v>
      </c>
      <c r="D18" s="67" t="s">
        <v>3027</v>
      </c>
    </row>
    <row r="19">
      <c r="B19" s="60" t="s">
        <v>3022</v>
      </c>
      <c r="C19" s="50" t="s">
        <v>2910</v>
      </c>
      <c r="D19" s="70" t="s">
        <v>3028</v>
      </c>
    </row>
    <row r="20">
      <c r="B20" s="61" t="s">
        <v>3025</v>
      </c>
      <c r="C20" s="47" t="s">
        <v>1647</v>
      </c>
      <c r="D20" s="67" t="s">
        <v>3029</v>
      </c>
    </row>
    <row r="21">
      <c r="B21" s="60" t="s">
        <v>3026</v>
      </c>
      <c r="C21" s="50" t="s">
        <v>828</v>
      </c>
      <c r="D21" s="70" t="s">
        <v>3030</v>
      </c>
    </row>
    <row r="22">
      <c r="B22" s="63" t="s">
        <v>170</v>
      </c>
      <c r="C22" s="49"/>
      <c r="D22" s="69"/>
    </row>
    <row r="23">
      <c r="B23" s="60" t="s">
        <v>3018</v>
      </c>
      <c r="C23" s="50" t="s">
        <v>607</v>
      </c>
      <c r="D23" s="70" t="s">
        <v>3031</v>
      </c>
    </row>
    <row r="24">
      <c r="B24" s="61" t="s">
        <v>3020</v>
      </c>
      <c r="C24" s="47" t="s">
        <v>185</v>
      </c>
      <c r="D24" s="67" t="s">
        <v>3032</v>
      </c>
    </row>
    <row r="25">
      <c r="B25" s="60" t="s">
        <v>3022</v>
      </c>
      <c r="C25" s="50" t="s">
        <v>2854</v>
      </c>
      <c r="D25" s="70" t="s">
        <v>3033</v>
      </c>
    </row>
    <row r="26">
      <c r="B26" s="61" t="s">
        <v>3025</v>
      </c>
      <c r="C26" s="47" t="s">
        <v>537</v>
      </c>
      <c r="D26" s="67" t="s">
        <v>3034</v>
      </c>
    </row>
    <row r="27">
      <c r="B27" s="60" t="s">
        <v>3026</v>
      </c>
      <c r="C27" s="50" t="s">
        <v>2216</v>
      </c>
      <c r="D27" s="70" t="s">
        <v>3035</v>
      </c>
    </row>
    <row r="28">
      <c r="B28" s="62" t="s">
        <v>218</v>
      </c>
      <c r="C28" s="48"/>
      <c r="D28" s="68"/>
    </row>
    <row r="29">
      <c r="B29" s="63" t="s">
        <v>1020</v>
      </c>
      <c r="C29" s="49"/>
      <c r="D29" s="69"/>
    </row>
    <row r="30">
      <c r="B30" s="60" t="s">
        <v>3018</v>
      </c>
      <c r="C30" s="50" t="s">
        <v>277</v>
      </c>
      <c r="D30" s="70" t="s">
        <v>3036</v>
      </c>
    </row>
    <row r="31">
      <c r="B31" s="61" t="s">
        <v>3020</v>
      </c>
      <c r="C31" s="47" t="s">
        <v>1435</v>
      </c>
      <c r="D31" s="67" t="s">
        <v>3037</v>
      </c>
    </row>
    <row r="32">
      <c r="B32" s="60" t="s">
        <v>3022</v>
      </c>
      <c r="C32" s="50" t="s">
        <v>1007</v>
      </c>
      <c r="D32" s="70" t="s">
        <v>3038</v>
      </c>
    </row>
    <row r="33">
      <c r="B33" s="61" t="s">
        <v>3025</v>
      </c>
      <c r="C33" s="47" t="s">
        <v>3039</v>
      </c>
      <c r="D33" s="67" t="s">
        <v>3040</v>
      </c>
    </row>
    <row r="34">
      <c r="B34" s="60" t="s">
        <v>3026</v>
      </c>
      <c r="C34" s="50" t="s">
        <v>3041</v>
      </c>
      <c r="D34" s="70" t="s">
        <v>3042</v>
      </c>
    </row>
    <row r="35">
      <c r="B35" s="63" t="s">
        <v>1051</v>
      </c>
      <c r="C35" s="49"/>
      <c r="D35" s="69"/>
    </row>
    <row r="36">
      <c r="B36" s="60" t="s">
        <v>3018</v>
      </c>
      <c r="C36" s="50" t="s">
        <v>1411</v>
      </c>
      <c r="D36" s="70" t="s">
        <v>3043</v>
      </c>
    </row>
    <row r="37">
      <c r="B37" s="61" t="s">
        <v>3020</v>
      </c>
      <c r="C37" s="47" t="s">
        <v>228</v>
      </c>
      <c r="D37" s="67" t="s">
        <v>229</v>
      </c>
    </row>
    <row r="38">
      <c r="B38" s="60" t="s">
        <v>3022</v>
      </c>
      <c r="C38" s="50" t="s">
        <v>3044</v>
      </c>
      <c r="D38" s="70" t="s">
        <v>3045</v>
      </c>
    </row>
    <row r="39">
      <c r="B39" s="61" t="s">
        <v>3025</v>
      </c>
      <c r="C39" s="47" t="s">
        <v>885</v>
      </c>
      <c r="D39" s="67" t="s">
        <v>3046</v>
      </c>
    </row>
    <row r="40">
      <c r="B40" s="64" t="s">
        <v>3026</v>
      </c>
      <c r="C40" s="51" t="s">
        <v>228</v>
      </c>
      <c r="D40" s="71" t="s">
        <v>229</v>
      </c>
    </row>
    <row r="41">
      <c r="B41" t="s">
        <v>403</v>
      </c>
    </row>
    <row r="42">
      <c r="B42" t="s">
        <v>404</v>
      </c>
    </row>
    <row r="43">
      <c r="B4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3047</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3048</v>
      </c>
      <c r="C11" s="50" t="s">
        <v>3049</v>
      </c>
      <c r="D11" s="70" t="s">
        <v>3050</v>
      </c>
    </row>
    <row r="12">
      <c r="B12" s="61" t="s">
        <v>3051</v>
      </c>
      <c r="C12" s="47" t="s">
        <v>228</v>
      </c>
      <c r="D12" s="67" t="s">
        <v>229</v>
      </c>
    </row>
    <row r="13">
      <c r="B13" s="60" t="s">
        <v>3026</v>
      </c>
      <c r="C13" s="50" t="s">
        <v>228</v>
      </c>
      <c r="D13" s="70" t="s">
        <v>229</v>
      </c>
    </row>
    <row r="14">
      <c r="B14" s="61" t="s">
        <v>3003</v>
      </c>
      <c r="C14" s="47" t="s">
        <v>3052</v>
      </c>
      <c r="D14" s="67" t="s">
        <v>3053</v>
      </c>
    </row>
    <row r="15">
      <c r="B15" s="63" t="s">
        <v>117</v>
      </c>
      <c r="C15" s="49"/>
      <c r="D15" s="69"/>
    </row>
    <row r="16">
      <c r="B16" s="60" t="s">
        <v>3048</v>
      </c>
      <c r="C16" s="50" t="s">
        <v>475</v>
      </c>
      <c r="D16" s="70" t="s">
        <v>3054</v>
      </c>
    </row>
    <row r="17">
      <c r="B17" s="61" t="s">
        <v>3051</v>
      </c>
      <c r="C17" s="47" t="s">
        <v>228</v>
      </c>
      <c r="D17" s="67" t="s">
        <v>229</v>
      </c>
    </row>
    <row r="18">
      <c r="B18" s="60" t="s">
        <v>3026</v>
      </c>
      <c r="C18" s="50" t="s">
        <v>228</v>
      </c>
      <c r="D18" s="70" t="s">
        <v>229</v>
      </c>
    </row>
    <row r="19">
      <c r="B19" s="61" t="s">
        <v>3003</v>
      </c>
      <c r="C19" s="47" t="s">
        <v>3055</v>
      </c>
      <c r="D19" s="67" t="s">
        <v>3056</v>
      </c>
    </row>
    <row r="20">
      <c r="B20" s="63" t="s">
        <v>170</v>
      </c>
      <c r="C20" s="49"/>
      <c r="D20" s="69"/>
    </row>
    <row r="21">
      <c r="B21" s="60" t="s">
        <v>3048</v>
      </c>
      <c r="C21" s="50" t="s">
        <v>1774</v>
      </c>
      <c r="D21" s="70" t="s">
        <v>3057</v>
      </c>
    </row>
    <row r="22">
      <c r="B22" s="61" t="s">
        <v>3051</v>
      </c>
      <c r="C22" s="47" t="s">
        <v>228</v>
      </c>
      <c r="D22" s="67" t="s">
        <v>229</v>
      </c>
    </row>
    <row r="23">
      <c r="B23" s="60" t="s">
        <v>3026</v>
      </c>
      <c r="C23" s="50" t="s">
        <v>228</v>
      </c>
      <c r="D23" s="70" t="s">
        <v>229</v>
      </c>
    </row>
    <row r="24">
      <c r="B24" s="61" t="s">
        <v>3003</v>
      </c>
      <c r="C24" s="47" t="s">
        <v>65</v>
      </c>
      <c r="D24" s="67" t="s">
        <v>3058</v>
      </c>
    </row>
    <row r="25">
      <c r="B25" s="62" t="s">
        <v>218</v>
      </c>
      <c r="C25" s="48"/>
      <c r="D25" s="68"/>
    </row>
    <row r="26">
      <c r="B26" s="63" t="s">
        <v>1020</v>
      </c>
      <c r="C26" s="49"/>
      <c r="D26" s="69"/>
    </row>
    <row r="27">
      <c r="B27" s="60" t="s">
        <v>3048</v>
      </c>
      <c r="C27" s="50" t="s">
        <v>996</v>
      </c>
      <c r="D27" s="70" t="s">
        <v>3059</v>
      </c>
    </row>
    <row r="28">
      <c r="B28" s="61" t="s">
        <v>3051</v>
      </c>
      <c r="C28" s="47" t="s">
        <v>228</v>
      </c>
      <c r="D28" s="67" t="s">
        <v>229</v>
      </c>
    </row>
    <row r="29">
      <c r="B29" s="60" t="s">
        <v>3026</v>
      </c>
      <c r="C29" s="50" t="s">
        <v>228</v>
      </c>
      <c r="D29" s="70" t="s">
        <v>229</v>
      </c>
    </row>
    <row r="30">
      <c r="B30" s="61" t="s">
        <v>3003</v>
      </c>
      <c r="C30" s="47" t="s">
        <v>2945</v>
      </c>
      <c r="D30" s="67" t="s">
        <v>3060</v>
      </c>
    </row>
    <row r="31">
      <c r="B31" s="63" t="s">
        <v>1051</v>
      </c>
      <c r="C31" s="49"/>
      <c r="D31" s="69"/>
    </row>
    <row r="32">
      <c r="B32" s="60" t="s">
        <v>3048</v>
      </c>
      <c r="C32" s="50" t="s">
        <v>1499</v>
      </c>
      <c r="D32" s="70" t="s">
        <v>3061</v>
      </c>
    </row>
    <row r="33">
      <c r="B33" s="61" t="s">
        <v>3051</v>
      </c>
      <c r="C33" s="47" t="s">
        <v>228</v>
      </c>
      <c r="D33" s="67" t="s">
        <v>229</v>
      </c>
    </row>
    <row r="34">
      <c r="B34" s="60" t="s">
        <v>3026</v>
      </c>
      <c r="C34" s="50" t="s">
        <v>228</v>
      </c>
      <c r="D34" s="70" t="s">
        <v>229</v>
      </c>
    </row>
    <row r="35">
      <c r="B35" s="74" t="s">
        <v>3003</v>
      </c>
      <c r="C35" s="73" t="s">
        <v>982</v>
      </c>
      <c r="D35" s="75" t="s">
        <v>3062</v>
      </c>
    </row>
    <row r="36">
      <c r="B36" t="s">
        <v>403</v>
      </c>
    </row>
    <row r="37">
      <c r="B37" t="s">
        <v>404</v>
      </c>
    </row>
    <row r="38">
      <c r="B3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3063</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3064</v>
      </c>
      <c r="C11" s="50" t="s">
        <v>2848</v>
      </c>
      <c r="D11" s="70" t="s">
        <v>3065</v>
      </c>
    </row>
    <row r="12">
      <c r="B12" s="61" t="s">
        <v>3066</v>
      </c>
      <c r="C12" s="47" t="s">
        <v>1120</v>
      </c>
      <c r="D12" s="67" t="s">
        <v>3067</v>
      </c>
    </row>
    <row r="13">
      <c r="B13" s="60" t="s">
        <v>3068</v>
      </c>
      <c r="C13" s="50" t="s">
        <v>132</v>
      </c>
      <c r="D13" s="70" t="s">
        <v>2043</v>
      </c>
    </row>
    <row r="14">
      <c r="B14" s="61" t="s">
        <v>3069</v>
      </c>
      <c r="C14" s="47" t="s">
        <v>228</v>
      </c>
      <c r="D14" s="67" t="s">
        <v>229</v>
      </c>
    </row>
    <row r="15">
      <c r="B15" s="63" t="s">
        <v>117</v>
      </c>
      <c r="C15" s="49"/>
      <c r="D15" s="69"/>
    </row>
    <row r="16">
      <c r="B16" s="60" t="s">
        <v>3064</v>
      </c>
      <c r="C16" s="50" t="s">
        <v>870</v>
      </c>
      <c r="D16" s="70" t="s">
        <v>3070</v>
      </c>
    </row>
    <row r="17">
      <c r="B17" s="61" t="s">
        <v>3066</v>
      </c>
      <c r="C17" s="47" t="s">
        <v>3071</v>
      </c>
      <c r="D17" s="67" t="s">
        <v>3072</v>
      </c>
    </row>
    <row r="18">
      <c r="B18" s="60" t="s">
        <v>3068</v>
      </c>
      <c r="C18" s="50" t="s">
        <v>280</v>
      </c>
      <c r="D18" s="70" t="s">
        <v>3073</v>
      </c>
    </row>
    <row r="19">
      <c r="B19" s="61" t="s">
        <v>3069</v>
      </c>
      <c r="C19" s="47" t="s">
        <v>1657</v>
      </c>
      <c r="D19" s="67" t="s">
        <v>3074</v>
      </c>
    </row>
    <row r="20">
      <c r="B20" s="63" t="s">
        <v>170</v>
      </c>
      <c r="C20" s="49"/>
      <c r="D20" s="69"/>
    </row>
    <row r="21">
      <c r="B21" s="60" t="s">
        <v>3064</v>
      </c>
      <c r="C21" s="50" t="s">
        <v>3075</v>
      </c>
      <c r="D21" s="70" t="s">
        <v>3076</v>
      </c>
    </row>
    <row r="22">
      <c r="B22" s="61" t="s">
        <v>3066</v>
      </c>
      <c r="C22" s="47" t="s">
        <v>1345</v>
      </c>
      <c r="D22" s="67" t="s">
        <v>3077</v>
      </c>
    </row>
    <row r="23">
      <c r="B23" s="60" t="s">
        <v>3068</v>
      </c>
      <c r="C23" s="50" t="s">
        <v>1208</v>
      </c>
      <c r="D23" s="70" t="s">
        <v>3078</v>
      </c>
    </row>
    <row r="24">
      <c r="B24" s="61" t="s">
        <v>3069</v>
      </c>
      <c r="C24" s="47" t="s">
        <v>1157</v>
      </c>
      <c r="D24" s="67" t="s">
        <v>3079</v>
      </c>
    </row>
    <row r="25">
      <c r="B25" s="62" t="s">
        <v>218</v>
      </c>
      <c r="C25" s="48"/>
      <c r="D25" s="68"/>
    </row>
    <row r="26">
      <c r="B26" s="63" t="s">
        <v>1020</v>
      </c>
      <c r="C26" s="49"/>
      <c r="D26" s="69"/>
    </row>
    <row r="27">
      <c r="B27" s="60" t="s">
        <v>3064</v>
      </c>
      <c r="C27" s="50" t="s">
        <v>3080</v>
      </c>
      <c r="D27" s="70" t="s">
        <v>3081</v>
      </c>
    </row>
    <row r="28">
      <c r="B28" s="61" t="s">
        <v>3066</v>
      </c>
      <c r="C28" s="47" t="s">
        <v>1363</v>
      </c>
      <c r="D28" s="67" t="s">
        <v>3082</v>
      </c>
    </row>
    <row r="29">
      <c r="B29" s="60" t="s">
        <v>3068</v>
      </c>
      <c r="C29" s="50" t="s">
        <v>587</v>
      </c>
      <c r="D29" s="70" t="s">
        <v>3083</v>
      </c>
    </row>
    <row r="30">
      <c r="B30" s="61" t="s">
        <v>3069</v>
      </c>
      <c r="C30" s="47" t="s">
        <v>228</v>
      </c>
      <c r="D30" s="67" t="s">
        <v>229</v>
      </c>
    </row>
    <row r="31">
      <c r="B31" s="63" t="s">
        <v>1051</v>
      </c>
      <c r="C31" s="49"/>
      <c r="D31" s="69"/>
    </row>
    <row r="32">
      <c r="B32" s="60" t="s">
        <v>3064</v>
      </c>
      <c r="C32" s="50" t="s">
        <v>3084</v>
      </c>
      <c r="D32" s="70" t="s">
        <v>3085</v>
      </c>
    </row>
    <row r="33">
      <c r="B33" s="61" t="s">
        <v>3066</v>
      </c>
      <c r="C33" s="47" t="s">
        <v>1764</v>
      </c>
      <c r="D33" s="67" t="s">
        <v>3086</v>
      </c>
    </row>
    <row r="34">
      <c r="B34" s="60" t="s">
        <v>3068</v>
      </c>
      <c r="C34" s="50" t="s">
        <v>324</v>
      </c>
      <c r="D34" s="70" t="s">
        <v>3087</v>
      </c>
    </row>
    <row r="35">
      <c r="B35" s="74" t="s">
        <v>3069</v>
      </c>
      <c r="C35" s="73" t="s">
        <v>228</v>
      </c>
      <c r="D35" s="75" t="s">
        <v>229</v>
      </c>
    </row>
    <row r="36">
      <c r="B36" t="s">
        <v>403</v>
      </c>
    </row>
    <row r="37">
      <c r="B37" t="s">
        <v>404</v>
      </c>
    </row>
    <row r="38">
      <c r="B3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3088</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1837</v>
      </c>
      <c r="C11" s="50" t="s">
        <v>252</v>
      </c>
      <c r="D11" s="70" t="s">
        <v>3089</v>
      </c>
    </row>
    <row r="12">
      <c r="B12" s="61" t="s">
        <v>3090</v>
      </c>
      <c r="C12" s="47" t="s">
        <v>342</v>
      </c>
      <c r="D12" s="67" t="s">
        <v>3091</v>
      </c>
    </row>
    <row r="13">
      <c r="B13" s="60" t="s">
        <v>3092</v>
      </c>
      <c r="C13" s="50" t="s">
        <v>222</v>
      </c>
      <c r="D13" s="70" t="s">
        <v>3093</v>
      </c>
    </row>
    <row r="14">
      <c r="B14" s="63" t="s">
        <v>117</v>
      </c>
      <c r="C14" s="49"/>
      <c r="D14" s="69"/>
    </row>
    <row r="15">
      <c r="B15" s="60" t="s">
        <v>1837</v>
      </c>
      <c r="C15" s="50" t="s">
        <v>199</v>
      </c>
      <c r="D15" s="70" t="s">
        <v>3094</v>
      </c>
    </row>
    <row r="16">
      <c r="B16" s="61" t="s">
        <v>3090</v>
      </c>
      <c r="C16" s="47" t="s">
        <v>2444</v>
      </c>
      <c r="D16" s="67" t="s">
        <v>3095</v>
      </c>
    </row>
    <row r="17">
      <c r="B17" s="60" t="s">
        <v>3092</v>
      </c>
      <c r="C17" s="50" t="s">
        <v>860</v>
      </c>
      <c r="D17" s="70" t="s">
        <v>3096</v>
      </c>
    </row>
    <row r="18">
      <c r="B18" s="63" t="s">
        <v>170</v>
      </c>
      <c r="C18" s="49"/>
      <c r="D18" s="69"/>
    </row>
    <row r="19">
      <c r="B19" s="60" t="s">
        <v>1837</v>
      </c>
      <c r="C19" s="50" t="s">
        <v>868</v>
      </c>
      <c r="D19" s="70" t="s">
        <v>3097</v>
      </c>
    </row>
    <row r="20">
      <c r="B20" s="61" t="s">
        <v>3090</v>
      </c>
      <c r="C20" s="47" t="s">
        <v>295</v>
      </c>
      <c r="D20" s="67" t="s">
        <v>3098</v>
      </c>
    </row>
    <row r="21">
      <c r="B21" s="60" t="s">
        <v>3092</v>
      </c>
      <c r="C21" s="50" t="s">
        <v>1431</v>
      </c>
      <c r="D21" s="70" t="s">
        <v>3099</v>
      </c>
    </row>
    <row r="22">
      <c r="B22" s="62" t="s">
        <v>218</v>
      </c>
      <c r="C22" s="48"/>
      <c r="D22" s="68"/>
    </row>
    <row r="23">
      <c r="B23" s="63" t="s">
        <v>1020</v>
      </c>
      <c r="C23" s="49"/>
      <c r="D23" s="69"/>
    </row>
    <row r="24">
      <c r="B24" s="60" t="s">
        <v>1837</v>
      </c>
      <c r="C24" s="50" t="s">
        <v>960</v>
      </c>
      <c r="D24" s="70" t="s">
        <v>3100</v>
      </c>
    </row>
    <row r="25">
      <c r="B25" s="61" t="s">
        <v>3090</v>
      </c>
      <c r="C25" s="47" t="s">
        <v>187</v>
      </c>
      <c r="D25" s="67" t="s">
        <v>3101</v>
      </c>
    </row>
    <row r="26">
      <c r="B26" s="60" t="s">
        <v>3092</v>
      </c>
      <c r="C26" s="50" t="s">
        <v>546</v>
      </c>
      <c r="D26" s="70" t="s">
        <v>3102</v>
      </c>
    </row>
    <row r="27">
      <c r="B27" s="63" t="s">
        <v>1051</v>
      </c>
      <c r="C27" s="49"/>
      <c r="D27" s="69"/>
    </row>
    <row r="28">
      <c r="B28" s="60" t="s">
        <v>1837</v>
      </c>
      <c r="C28" s="50" t="s">
        <v>2690</v>
      </c>
      <c r="D28" s="70" t="s">
        <v>3103</v>
      </c>
    </row>
    <row r="29">
      <c r="B29" s="61" t="s">
        <v>3090</v>
      </c>
      <c r="C29" s="47" t="s">
        <v>868</v>
      </c>
      <c r="D29" s="67" t="s">
        <v>3104</v>
      </c>
    </row>
    <row r="30">
      <c r="B30" s="64" t="s">
        <v>3092</v>
      </c>
      <c r="C30" s="51" t="s">
        <v>3105</v>
      </c>
      <c r="D30" s="71" t="s">
        <v>3106</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3107</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3108</v>
      </c>
      <c r="C11" s="50" t="s">
        <v>752</v>
      </c>
      <c r="D11" s="70" t="s">
        <v>3109</v>
      </c>
    </row>
    <row r="12">
      <c r="B12" s="61" t="s">
        <v>3110</v>
      </c>
      <c r="C12" s="47" t="s">
        <v>190</v>
      </c>
      <c r="D12" s="67" t="s">
        <v>3111</v>
      </c>
    </row>
    <row r="13">
      <c r="B13" s="60" t="s">
        <v>3112</v>
      </c>
      <c r="C13" s="50" t="s">
        <v>248</v>
      </c>
      <c r="D13" s="70" t="s">
        <v>3113</v>
      </c>
    </row>
    <row r="14">
      <c r="B14" s="63" t="s">
        <v>117</v>
      </c>
      <c r="C14" s="49"/>
      <c r="D14" s="69"/>
    </row>
    <row r="15">
      <c r="B15" s="60" t="s">
        <v>3108</v>
      </c>
      <c r="C15" s="50" t="s">
        <v>315</v>
      </c>
      <c r="D15" s="70" t="s">
        <v>3114</v>
      </c>
    </row>
    <row r="16">
      <c r="B16" s="61" t="s">
        <v>3110</v>
      </c>
      <c r="C16" s="47" t="s">
        <v>401</v>
      </c>
      <c r="D16" s="67" t="s">
        <v>1537</v>
      </c>
    </row>
    <row r="17">
      <c r="B17" s="60" t="s">
        <v>3112</v>
      </c>
      <c r="C17" s="50" t="s">
        <v>3115</v>
      </c>
      <c r="D17" s="70" t="s">
        <v>3116</v>
      </c>
    </row>
    <row r="18">
      <c r="B18" s="63" t="s">
        <v>170</v>
      </c>
      <c r="C18" s="49"/>
      <c r="D18" s="69"/>
    </row>
    <row r="19">
      <c r="B19" s="60" t="s">
        <v>3108</v>
      </c>
      <c r="C19" s="50" t="s">
        <v>557</v>
      </c>
      <c r="D19" s="70" t="s">
        <v>3117</v>
      </c>
    </row>
    <row r="20">
      <c r="B20" s="61" t="s">
        <v>3110</v>
      </c>
      <c r="C20" s="47" t="s">
        <v>1741</v>
      </c>
      <c r="D20" s="67" t="s">
        <v>3118</v>
      </c>
    </row>
    <row r="21">
      <c r="B21" s="60" t="s">
        <v>3112</v>
      </c>
      <c r="C21" s="50" t="s">
        <v>976</v>
      </c>
      <c r="D21" s="70" t="s">
        <v>3119</v>
      </c>
    </row>
    <row r="22">
      <c r="B22" s="62" t="s">
        <v>218</v>
      </c>
      <c r="C22" s="48"/>
      <c r="D22" s="68"/>
    </row>
    <row r="23">
      <c r="B23" s="63" t="s">
        <v>1020</v>
      </c>
      <c r="C23" s="49"/>
      <c r="D23" s="69"/>
    </row>
    <row r="24">
      <c r="B24" s="60" t="s">
        <v>3108</v>
      </c>
      <c r="C24" s="50" t="s">
        <v>120</v>
      </c>
      <c r="D24" s="70" t="s">
        <v>3120</v>
      </c>
    </row>
    <row r="25">
      <c r="B25" s="61" t="s">
        <v>3110</v>
      </c>
      <c r="C25" s="47" t="s">
        <v>3121</v>
      </c>
      <c r="D25" s="67" t="s">
        <v>3122</v>
      </c>
    </row>
    <row r="26">
      <c r="B26" s="60" t="s">
        <v>3112</v>
      </c>
      <c r="C26" s="50" t="s">
        <v>107</v>
      </c>
      <c r="D26" s="70" t="s">
        <v>3123</v>
      </c>
    </row>
    <row r="27">
      <c r="B27" s="63" t="s">
        <v>1051</v>
      </c>
      <c r="C27" s="49"/>
      <c r="D27" s="69"/>
    </row>
    <row r="28">
      <c r="B28" s="60" t="s">
        <v>3108</v>
      </c>
      <c r="C28" s="50" t="s">
        <v>625</v>
      </c>
      <c r="D28" s="70" t="s">
        <v>3124</v>
      </c>
    </row>
    <row r="29">
      <c r="B29" s="61" t="s">
        <v>3110</v>
      </c>
      <c r="C29" s="47" t="s">
        <v>1458</v>
      </c>
      <c r="D29" s="67" t="s">
        <v>3125</v>
      </c>
    </row>
    <row r="30">
      <c r="B30" s="64" t="s">
        <v>3112</v>
      </c>
      <c r="C30" s="51" t="s">
        <v>3126</v>
      </c>
      <c r="D30" s="71" t="s">
        <v>3127</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3128</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3129</v>
      </c>
      <c r="C11" s="50" t="s">
        <v>3130</v>
      </c>
      <c r="D11" s="70" t="s">
        <v>3131</v>
      </c>
    </row>
    <row r="12">
      <c r="B12" s="61" t="s">
        <v>3132</v>
      </c>
      <c r="C12" s="47" t="s">
        <v>1129</v>
      </c>
      <c r="D12" s="67" t="s">
        <v>3133</v>
      </c>
    </row>
    <row r="13">
      <c r="B13" s="60" t="s">
        <v>3134</v>
      </c>
      <c r="C13" s="50" t="s">
        <v>1614</v>
      </c>
      <c r="D13" s="70" t="s">
        <v>3135</v>
      </c>
    </row>
    <row r="14">
      <c r="B14" s="63" t="s">
        <v>117</v>
      </c>
      <c r="C14" s="49"/>
      <c r="D14" s="69"/>
    </row>
    <row r="15">
      <c r="B15" s="60" t="s">
        <v>3129</v>
      </c>
      <c r="C15" s="50" t="s">
        <v>1778</v>
      </c>
      <c r="D15" s="70" t="s">
        <v>3136</v>
      </c>
    </row>
    <row r="16">
      <c r="B16" s="61" t="s">
        <v>3132</v>
      </c>
      <c r="C16" s="47" t="s">
        <v>2216</v>
      </c>
      <c r="D16" s="67" t="s">
        <v>3137</v>
      </c>
    </row>
    <row r="17">
      <c r="B17" s="60" t="s">
        <v>3134</v>
      </c>
      <c r="C17" s="50" t="s">
        <v>3138</v>
      </c>
      <c r="D17" s="70" t="s">
        <v>3139</v>
      </c>
    </row>
    <row r="18">
      <c r="B18" s="63" t="s">
        <v>170</v>
      </c>
      <c r="C18" s="49"/>
      <c r="D18" s="69"/>
    </row>
    <row r="19">
      <c r="B19" s="60" t="s">
        <v>3129</v>
      </c>
      <c r="C19" s="50" t="s">
        <v>437</v>
      </c>
      <c r="D19" s="70" t="s">
        <v>3140</v>
      </c>
    </row>
    <row r="20">
      <c r="B20" s="61" t="s">
        <v>3132</v>
      </c>
      <c r="C20" s="47" t="s">
        <v>1342</v>
      </c>
      <c r="D20" s="67" t="s">
        <v>3141</v>
      </c>
    </row>
    <row r="21">
      <c r="B21" s="60" t="s">
        <v>3134</v>
      </c>
      <c r="C21" s="50" t="s">
        <v>885</v>
      </c>
      <c r="D21" s="70" t="s">
        <v>3142</v>
      </c>
    </row>
    <row r="22">
      <c r="B22" s="62" t="s">
        <v>218</v>
      </c>
      <c r="C22" s="48"/>
      <c r="D22" s="68"/>
    </row>
    <row r="23">
      <c r="B23" s="63" t="s">
        <v>1020</v>
      </c>
      <c r="C23" s="49"/>
      <c r="D23" s="69"/>
    </row>
    <row r="24">
      <c r="B24" s="60" t="s">
        <v>3129</v>
      </c>
      <c r="C24" s="50" t="s">
        <v>497</v>
      </c>
      <c r="D24" s="70" t="s">
        <v>3143</v>
      </c>
    </row>
    <row r="25">
      <c r="B25" s="61" t="s">
        <v>3132</v>
      </c>
      <c r="C25" s="47" t="s">
        <v>828</v>
      </c>
      <c r="D25" s="67" t="s">
        <v>3144</v>
      </c>
    </row>
    <row r="26">
      <c r="B26" s="60" t="s">
        <v>3134</v>
      </c>
      <c r="C26" s="50" t="s">
        <v>3145</v>
      </c>
      <c r="D26" s="70" t="s">
        <v>3146</v>
      </c>
    </row>
    <row r="27">
      <c r="B27" s="63" t="s">
        <v>1051</v>
      </c>
      <c r="C27" s="49"/>
      <c r="D27" s="69"/>
    </row>
    <row r="28">
      <c r="B28" s="60" t="s">
        <v>3129</v>
      </c>
      <c r="C28" s="50" t="s">
        <v>637</v>
      </c>
      <c r="D28" s="70" t="s">
        <v>3147</v>
      </c>
    </row>
    <row r="29">
      <c r="B29" s="61" t="s">
        <v>3132</v>
      </c>
      <c r="C29" s="47" t="s">
        <v>747</v>
      </c>
      <c r="D29" s="67" t="s">
        <v>3148</v>
      </c>
    </row>
    <row r="30">
      <c r="B30" s="64" t="s">
        <v>3134</v>
      </c>
      <c r="C30" s="51" t="s">
        <v>3149</v>
      </c>
      <c r="D30" s="71" t="s">
        <v>3150</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3151</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3064</v>
      </c>
      <c r="C11" s="50" t="s">
        <v>3152</v>
      </c>
      <c r="D11" s="70" t="s">
        <v>3153</v>
      </c>
    </row>
    <row r="12">
      <c r="B12" s="61" t="s">
        <v>3066</v>
      </c>
      <c r="C12" s="47" t="s">
        <v>1284</v>
      </c>
      <c r="D12" s="67" t="s">
        <v>3154</v>
      </c>
    </row>
    <row r="13">
      <c r="B13" s="60" t="s">
        <v>3068</v>
      </c>
      <c r="C13" s="50" t="s">
        <v>642</v>
      </c>
      <c r="D13" s="70" t="s">
        <v>3155</v>
      </c>
    </row>
    <row r="14">
      <c r="B14" s="61" t="s">
        <v>3069</v>
      </c>
      <c r="C14" s="47" t="s">
        <v>228</v>
      </c>
      <c r="D14" s="67" t="s">
        <v>229</v>
      </c>
    </row>
    <row r="15">
      <c r="B15" s="63" t="s">
        <v>117</v>
      </c>
      <c r="C15" s="49"/>
      <c r="D15" s="69"/>
    </row>
    <row r="16">
      <c r="B16" s="60" t="s">
        <v>3064</v>
      </c>
      <c r="C16" s="50" t="s">
        <v>3156</v>
      </c>
      <c r="D16" s="70" t="s">
        <v>3157</v>
      </c>
    </row>
    <row r="17">
      <c r="B17" s="61" t="s">
        <v>3066</v>
      </c>
      <c r="C17" s="47" t="s">
        <v>1308</v>
      </c>
      <c r="D17" s="67" t="s">
        <v>3158</v>
      </c>
    </row>
    <row r="18">
      <c r="B18" s="60" t="s">
        <v>3068</v>
      </c>
      <c r="C18" s="50" t="s">
        <v>900</v>
      </c>
      <c r="D18" s="70" t="s">
        <v>3159</v>
      </c>
    </row>
    <row r="19">
      <c r="B19" s="61" t="s">
        <v>3069</v>
      </c>
      <c r="C19" s="47" t="s">
        <v>3160</v>
      </c>
      <c r="D19" s="67" t="s">
        <v>3161</v>
      </c>
    </row>
    <row r="20">
      <c r="B20" s="63" t="s">
        <v>170</v>
      </c>
      <c r="C20" s="49"/>
      <c r="D20" s="69"/>
    </row>
    <row r="21">
      <c r="B21" s="60" t="s">
        <v>3064</v>
      </c>
      <c r="C21" s="50" t="s">
        <v>3162</v>
      </c>
      <c r="D21" s="70" t="s">
        <v>3163</v>
      </c>
    </row>
    <row r="22">
      <c r="B22" s="61" t="s">
        <v>3066</v>
      </c>
      <c r="C22" s="47" t="s">
        <v>1355</v>
      </c>
      <c r="D22" s="67" t="s">
        <v>3164</v>
      </c>
    </row>
    <row r="23">
      <c r="B23" s="60" t="s">
        <v>3068</v>
      </c>
      <c r="C23" s="50" t="s">
        <v>797</v>
      </c>
      <c r="D23" s="70" t="s">
        <v>3165</v>
      </c>
    </row>
    <row r="24">
      <c r="B24" s="61" t="s">
        <v>3069</v>
      </c>
      <c r="C24" s="47" t="s">
        <v>1231</v>
      </c>
      <c r="D24" s="67" t="s">
        <v>3166</v>
      </c>
    </row>
    <row r="25">
      <c r="B25" s="62" t="s">
        <v>218</v>
      </c>
      <c r="C25" s="48"/>
      <c r="D25" s="68"/>
    </row>
    <row r="26">
      <c r="B26" s="63" t="s">
        <v>1020</v>
      </c>
      <c r="C26" s="49"/>
      <c r="D26" s="69"/>
    </row>
    <row r="27">
      <c r="B27" s="60" t="s">
        <v>3064</v>
      </c>
      <c r="C27" s="50" t="s">
        <v>2190</v>
      </c>
      <c r="D27" s="70" t="s">
        <v>3167</v>
      </c>
    </row>
    <row r="28">
      <c r="B28" s="61" t="s">
        <v>3066</v>
      </c>
      <c r="C28" s="47" t="s">
        <v>1205</v>
      </c>
      <c r="D28" s="67" t="s">
        <v>3168</v>
      </c>
    </row>
    <row r="29">
      <c r="B29" s="60" t="s">
        <v>3068</v>
      </c>
      <c r="C29" s="50" t="s">
        <v>370</v>
      </c>
      <c r="D29" s="70" t="s">
        <v>3169</v>
      </c>
    </row>
    <row r="30">
      <c r="B30" s="61" t="s">
        <v>3069</v>
      </c>
      <c r="C30" s="47" t="s">
        <v>1231</v>
      </c>
      <c r="D30" s="67" t="s">
        <v>3170</v>
      </c>
    </row>
    <row r="31">
      <c r="B31" s="63" t="s">
        <v>1051</v>
      </c>
      <c r="C31" s="49"/>
      <c r="D31" s="69"/>
    </row>
    <row r="32">
      <c r="B32" s="60" t="s">
        <v>3064</v>
      </c>
      <c r="C32" s="50" t="s">
        <v>3171</v>
      </c>
      <c r="D32" s="70" t="s">
        <v>3172</v>
      </c>
    </row>
    <row r="33">
      <c r="B33" s="61" t="s">
        <v>3066</v>
      </c>
      <c r="C33" s="47" t="s">
        <v>3173</v>
      </c>
      <c r="D33" s="67" t="s">
        <v>3174</v>
      </c>
    </row>
    <row r="34">
      <c r="B34" s="60" t="s">
        <v>3068</v>
      </c>
      <c r="C34" s="50" t="s">
        <v>857</v>
      </c>
      <c r="D34" s="70" t="s">
        <v>3175</v>
      </c>
    </row>
    <row r="35">
      <c r="B35" s="74" t="s">
        <v>3069</v>
      </c>
      <c r="C35" s="73" t="s">
        <v>228</v>
      </c>
      <c r="D35" s="75" t="s">
        <v>229</v>
      </c>
    </row>
    <row r="36">
      <c r="B36" t="s">
        <v>403</v>
      </c>
    </row>
    <row r="37">
      <c r="B37" t="s">
        <v>404</v>
      </c>
    </row>
    <row r="38">
      <c r="B3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3176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1837</v>
      </c>
      <c r="C11" s="50" t="s">
        <v>1503</v>
      </c>
      <c r="D11" s="70" t="s">
        <v>3177</v>
      </c>
    </row>
    <row r="12">
      <c r="B12" s="61" t="s">
        <v>3090</v>
      </c>
      <c r="C12" s="47" t="s">
        <v>1429</v>
      </c>
      <c r="D12" s="67" t="s">
        <v>3178</v>
      </c>
    </row>
    <row r="13">
      <c r="B13" s="60" t="s">
        <v>3092</v>
      </c>
      <c r="C13" s="50" t="s">
        <v>704</v>
      </c>
      <c r="D13" s="70" t="s">
        <v>3179</v>
      </c>
    </row>
    <row r="14">
      <c r="B14" s="63" t="s">
        <v>117</v>
      </c>
      <c r="C14" s="49"/>
      <c r="D14" s="69"/>
    </row>
    <row r="15">
      <c r="B15" s="60" t="s">
        <v>1837</v>
      </c>
      <c r="C15" s="50" t="s">
        <v>2082</v>
      </c>
      <c r="D15" s="70" t="s">
        <v>3180</v>
      </c>
    </row>
    <row r="16">
      <c r="B16" s="61" t="s">
        <v>3090</v>
      </c>
      <c r="C16" s="47" t="s">
        <v>980</v>
      </c>
      <c r="D16" s="67" t="s">
        <v>3181</v>
      </c>
    </row>
    <row r="17">
      <c r="B17" s="60" t="s">
        <v>3092</v>
      </c>
      <c r="C17" s="50" t="s">
        <v>647</v>
      </c>
      <c r="D17" s="70" t="s">
        <v>3182</v>
      </c>
    </row>
    <row r="18">
      <c r="B18" s="63" t="s">
        <v>170</v>
      </c>
      <c r="C18" s="49"/>
      <c r="D18" s="69"/>
    </row>
    <row r="19">
      <c r="B19" s="60" t="s">
        <v>1837</v>
      </c>
      <c r="C19" s="50" t="s">
        <v>1867</v>
      </c>
      <c r="D19" s="70" t="s">
        <v>3183</v>
      </c>
    </row>
    <row r="20">
      <c r="B20" s="61" t="s">
        <v>3090</v>
      </c>
      <c r="C20" s="47" t="s">
        <v>1319</v>
      </c>
      <c r="D20" s="67" t="s">
        <v>3184</v>
      </c>
    </row>
    <row r="21">
      <c r="B21" s="60" t="s">
        <v>3092</v>
      </c>
      <c r="C21" s="50" t="s">
        <v>1679</v>
      </c>
      <c r="D21" s="70" t="s">
        <v>3185</v>
      </c>
    </row>
    <row r="22">
      <c r="B22" s="62" t="s">
        <v>218</v>
      </c>
      <c r="C22" s="48"/>
      <c r="D22" s="68"/>
    </row>
    <row r="23">
      <c r="B23" s="63" t="s">
        <v>1020</v>
      </c>
      <c r="C23" s="49"/>
      <c r="D23" s="69"/>
    </row>
    <row r="24">
      <c r="B24" s="60" t="s">
        <v>1837</v>
      </c>
      <c r="C24" s="50" t="s">
        <v>2721</v>
      </c>
      <c r="D24" s="70" t="s">
        <v>3186</v>
      </c>
    </row>
    <row r="25">
      <c r="B25" s="61" t="s">
        <v>3090</v>
      </c>
      <c r="C25" s="47" t="s">
        <v>1014</v>
      </c>
      <c r="D25" s="67" t="s">
        <v>3187</v>
      </c>
    </row>
    <row r="26">
      <c r="B26" s="60" t="s">
        <v>3092</v>
      </c>
      <c r="C26" s="50" t="s">
        <v>1688</v>
      </c>
      <c r="D26" s="70" t="s">
        <v>2209</v>
      </c>
    </row>
    <row r="27">
      <c r="B27" s="63" t="s">
        <v>1051</v>
      </c>
      <c r="C27" s="49"/>
      <c r="D27" s="69"/>
    </row>
    <row r="28">
      <c r="B28" s="60" t="s">
        <v>1837</v>
      </c>
      <c r="C28" s="50" t="s">
        <v>1797</v>
      </c>
      <c r="D28" s="70" t="s">
        <v>3188</v>
      </c>
    </row>
    <row r="29">
      <c r="B29" s="61" t="s">
        <v>3090</v>
      </c>
      <c r="C29" s="47" t="s">
        <v>2856</v>
      </c>
      <c r="D29" s="67" t="s">
        <v>3189</v>
      </c>
    </row>
    <row r="30">
      <c r="B30" s="64" t="s">
        <v>3092</v>
      </c>
      <c r="C30" s="51" t="s">
        <v>3145</v>
      </c>
      <c r="D30" s="71" t="s">
        <v>3190</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3191</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3108</v>
      </c>
      <c r="C11" s="50" t="s">
        <v>1151</v>
      </c>
      <c r="D11" s="70" t="s">
        <v>3192</v>
      </c>
    </row>
    <row r="12">
      <c r="B12" s="61" t="s">
        <v>3110</v>
      </c>
      <c r="C12" s="47" t="s">
        <v>3193</v>
      </c>
      <c r="D12" s="67" t="s">
        <v>3194</v>
      </c>
    </row>
    <row r="13">
      <c r="B13" s="60" t="s">
        <v>3112</v>
      </c>
      <c r="C13" s="50" t="s">
        <v>3171</v>
      </c>
      <c r="D13" s="70" t="s">
        <v>3195</v>
      </c>
    </row>
    <row r="14">
      <c r="B14" s="63" t="s">
        <v>117</v>
      </c>
      <c r="C14" s="49"/>
      <c r="D14" s="69"/>
    </row>
    <row r="15">
      <c r="B15" s="60" t="s">
        <v>3108</v>
      </c>
      <c r="C15" s="50" t="s">
        <v>1714</v>
      </c>
      <c r="D15" s="70" t="s">
        <v>3196</v>
      </c>
    </row>
    <row r="16">
      <c r="B16" s="61" t="s">
        <v>3110</v>
      </c>
      <c r="C16" s="47" t="s">
        <v>958</v>
      </c>
      <c r="D16" s="67" t="s">
        <v>3197</v>
      </c>
    </row>
    <row r="17">
      <c r="B17" s="60" t="s">
        <v>3112</v>
      </c>
      <c r="C17" s="50" t="s">
        <v>3198</v>
      </c>
      <c r="D17" s="70" t="s">
        <v>3199</v>
      </c>
    </row>
    <row r="18">
      <c r="B18" s="63" t="s">
        <v>170</v>
      </c>
      <c r="C18" s="49"/>
      <c r="D18" s="69"/>
    </row>
    <row r="19">
      <c r="B19" s="60" t="s">
        <v>3108</v>
      </c>
      <c r="C19" s="50" t="s">
        <v>900</v>
      </c>
      <c r="D19" s="70" t="s">
        <v>3200</v>
      </c>
    </row>
    <row r="20">
      <c r="B20" s="61" t="s">
        <v>3110</v>
      </c>
      <c r="C20" s="47" t="s">
        <v>2397</v>
      </c>
      <c r="D20" s="67" t="s">
        <v>3201</v>
      </c>
    </row>
    <row r="21">
      <c r="B21" s="60" t="s">
        <v>3112</v>
      </c>
      <c r="C21" s="50" t="s">
        <v>1426</v>
      </c>
      <c r="D21" s="70" t="s">
        <v>3202</v>
      </c>
    </row>
    <row r="22">
      <c r="B22" s="62" t="s">
        <v>218</v>
      </c>
      <c r="C22" s="48"/>
      <c r="D22" s="68"/>
    </row>
    <row r="23">
      <c r="B23" s="63" t="s">
        <v>1020</v>
      </c>
      <c r="C23" s="49"/>
      <c r="D23" s="69"/>
    </row>
    <row r="24">
      <c r="B24" s="60" t="s">
        <v>3108</v>
      </c>
      <c r="C24" s="50" t="s">
        <v>904</v>
      </c>
      <c r="D24" s="70" t="s">
        <v>3203</v>
      </c>
    </row>
    <row r="25">
      <c r="B25" s="61" t="s">
        <v>3110</v>
      </c>
      <c r="C25" s="47" t="s">
        <v>2540</v>
      </c>
      <c r="D25" s="67" t="s">
        <v>3204</v>
      </c>
    </row>
    <row r="26">
      <c r="B26" s="60" t="s">
        <v>3112</v>
      </c>
      <c r="C26" s="50" t="s">
        <v>3205</v>
      </c>
      <c r="D26" s="70" t="s">
        <v>3206</v>
      </c>
    </row>
    <row r="27">
      <c r="B27" s="63" t="s">
        <v>1051</v>
      </c>
      <c r="C27" s="49"/>
      <c r="D27" s="69"/>
    </row>
    <row r="28">
      <c r="B28" s="60" t="s">
        <v>3108</v>
      </c>
      <c r="C28" s="50" t="s">
        <v>731</v>
      </c>
      <c r="D28" s="70" t="s">
        <v>3207</v>
      </c>
    </row>
    <row r="29">
      <c r="B29" s="61" t="s">
        <v>3110</v>
      </c>
      <c r="C29" s="47" t="s">
        <v>215</v>
      </c>
      <c r="D29" s="67" t="s">
        <v>3208</v>
      </c>
    </row>
    <row r="30">
      <c r="B30" s="64" t="s">
        <v>3112</v>
      </c>
      <c r="C30" s="51" t="s">
        <v>3209</v>
      </c>
      <c r="D30" s="71" t="s">
        <v>3210</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3211</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452</v>
      </c>
      <c r="D11" s="70" t="s">
        <v>3213</v>
      </c>
    </row>
    <row r="12">
      <c r="B12" s="61" t="s">
        <v>3214</v>
      </c>
      <c r="C12" s="47" t="s">
        <v>747</v>
      </c>
      <c r="D12" s="67" t="s">
        <v>3215</v>
      </c>
    </row>
    <row r="13">
      <c r="B13" s="60" t="s">
        <v>3003</v>
      </c>
      <c r="C13" s="50" t="s">
        <v>2142</v>
      </c>
      <c r="D13" s="70" t="s">
        <v>3216</v>
      </c>
    </row>
    <row r="14">
      <c r="B14" s="63" t="s">
        <v>117</v>
      </c>
      <c r="C14" s="49"/>
      <c r="D14" s="69"/>
    </row>
    <row r="15">
      <c r="B15" s="60" t="s">
        <v>3212</v>
      </c>
      <c r="C15" s="50" t="s">
        <v>702</v>
      </c>
      <c r="D15" s="70" t="s">
        <v>3217</v>
      </c>
    </row>
    <row r="16">
      <c r="B16" s="61" t="s">
        <v>3214</v>
      </c>
      <c r="C16" s="47" t="s">
        <v>228</v>
      </c>
      <c r="D16" s="67" t="s">
        <v>229</v>
      </c>
    </row>
    <row r="17">
      <c r="B17" s="60" t="s">
        <v>3003</v>
      </c>
      <c r="C17" s="50" t="s">
        <v>876</v>
      </c>
      <c r="D17" s="70" t="s">
        <v>2316</v>
      </c>
    </row>
    <row r="18">
      <c r="B18" s="63" t="s">
        <v>170</v>
      </c>
      <c r="C18" s="49"/>
      <c r="D18" s="69"/>
    </row>
    <row r="19">
      <c r="B19" s="60" t="s">
        <v>3212</v>
      </c>
      <c r="C19" s="50" t="s">
        <v>637</v>
      </c>
      <c r="D19" s="70" t="s">
        <v>3218</v>
      </c>
    </row>
    <row r="20">
      <c r="B20" s="61" t="s">
        <v>3214</v>
      </c>
      <c r="C20" s="47" t="s">
        <v>630</v>
      </c>
      <c r="D20" s="67" t="s">
        <v>3219</v>
      </c>
    </row>
    <row r="21">
      <c r="B21" s="60" t="s">
        <v>3003</v>
      </c>
      <c r="C21" s="50" t="s">
        <v>876</v>
      </c>
      <c r="D21" s="70" t="s">
        <v>3220</v>
      </c>
    </row>
    <row r="22">
      <c r="B22" s="62" t="s">
        <v>218</v>
      </c>
      <c r="C22" s="48"/>
      <c r="D22" s="68"/>
    </row>
    <row r="23">
      <c r="B23" s="63" t="s">
        <v>1020</v>
      </c>
      <c r="C23" s="49"/>
      <c r="D23" s="69"/>
    </row>
    <row r="24">
      <c r="B24" s="60" t="s">
        <v>3212</v>
      </c>
      <c r="C24" s="50" t="s">
        <v>443</v>
      </c>
      <c r="D24" s="70" t="s">
        <v>3221</v>
      </c>
    </row>
    <row r="25">
      <c r="B25" s="61" t="s">
        <v>3214</v>
      </c>
      <c r="C25" s="47" t="s">
        <v>228</v>
      </c>
      <c r="D25" s="67" t="s">
        <v>229</v>
      </c>
    </row>
    <row r="26">
      <c r="B26" s="60" t="s">
        <v>3003</v>
      </c>
      <c r="C26" s="50" t="s">
        <v>577</v>
      </c>
      <c r="D26" s="70" t="s">
        <v>2494</v>
      </c>
    </row>
    <row r="27">
      <c r="B27" s="63" t="s">
        <v>1051</v>
      </c>
      <c r="C27" s="49"/>
      <c r="D27" s="69"/>
    </row>
    <row r="28">
      <c r="B28" s="60" t="s">
        <v>3212</v>
      </c>
      <c r="C28" s="50" t="s">
        <v>1988</v>
      </c>
      <c r="D28" s="70" t="s">
        <v>3222</v>
      </c>
    </row>
    <row r="29">
      <c r="B29" s="61" t="s">
        <v>3214</v>
      </c>
      <c r="C29" s="47" t="s">
        <v>228</v>
      </c>
      <c r="D29" s="67" t="s">
        <v>229</v>
      </c>
    </row>
    <row r="30">
      <c r="B30" s="64" t="s">
        <v>3003</v>
      </c>
      <c r="C30" s="51" t="s">
        <v>2199</v>
      </c>
      <c r="D30" s="71" t="s">
        <v>3223</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3224</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3225</v>
      </c>
      <c r="D11" s="70" t="s">
        <v>3226</v>
      </c>
    </row>
    <row r="12">
      <c r="B12" s="61" t="s">
        <v>3214</v>
      </c>
      <c r="C12" s="47" t="s">
        <v>754</v>
      </c>
      <c r="D12" s="67" t="s">
        <v>3227</v>
      </c>
    </row>
    <row r="13">
      <c r="B13" s="60" t="s">
        <v>3003</v>
      </c>
      <c r="C13" s="50" t="s">
        <v>541</v>
      </c>
      <c r="D13" s="70" t="s">
        <v>3228</v>
      </c>
    </row>
    <row r="14">
      <c r="B14" s="63" t="s">
        <v>117</v>
      </c>
      <c r="C14" s="49"/>
      <c r="D14" s="69"/>
    </row>
    <row r="15">
      <c r="B15" s="60" t="s">
        <v>3212</v>
      </c>
      <c r="C15" s="50" t="s">
        <v>2157</v>
      </c>
      <c r="D15" s="70" t="s">
        <v>3229</v>
      </c>
    </row>
    <row r="16">
      <c r="B16" s="61" t="s">
        <v>3214</v>
      </c>
      <c r="C16" s="47" t="s">
        <v>3149</v>
      </c>
      <c r="D16" s="67" t="s">
        <v>3230</v>
      </c>
    </row>
    <row r="17">
      <c r="B17" s="60" t="s">
        <v>3003</v>
      </c>
      <c r="C17" s="50" t="s">
        <v>852</v>
      </c>
      <c r="D17" s="70" t="s">
        <v>3231</v>
      </c>
    </row>
    <row r="18">
      <c r="B18" s="63" t="s">
        <v>170</v>
      </c>
      <c r="C18" s="49"/>
      <c r="D18" s="69"/>
    </row>
    <row r="19">
      <c r="B19" s="60" t="s">
        <v>3212</v>
      </c>
      <c r="C19" s="50" t="s">
        <v>3225</v>
      </c>
      <c r="D19" s="70" t="s">
        <v>3232</v>
      </c>
    </row>
    <row r="20">
      <c r="B20" s="61" t="s">
        <v>3214</v>
      </c>
      <c r="C20" s="47" t="s">
        <v>3149</v>
      </c>
      <c r="D20" s="67" t="s">
        <v>3233</v>
      </c>
    </row>
    <row r="21">
      <c r="B21" s="60" t="s">
        <v>3003</v>
      </c>
      <c r="C21" s="50" t="s">
        <v>610</v>
      </c>
      <c r="D21" s="70" t="s">
        <v>3234</v>
      </c>
    </row>
    <row r="22">
      <c r="B22" s="62" t="s">
        <v>218</v>
      </c>
      <c r="C22" s="48"/>
      <c r="D22" s="68"/>
    </row>
    <row r="23">
      <c r="B23" s="63" t="s">
        <v>1020</v>
      </c>
      <c r="C23" s="49"/>
      <c r="D23" s="69"/>
    </row>
    <row r="24">
      <c r="B24" s="60" t="s">
        <v>3212</v>
      </c>
      <c r="C24" s="50" t="s">
        <v>727</v>
      </c>
      <c r="D24" s="70" t="s">
        <v>3235</v>
      </c>
    </row>
    <row r="25">
      <c r="B25" s="61" t="s">
        <v>3214</v>
      </c>
      <c r="C25" s="47" t="s">
        <v>228</v>
      </c>
      <c r="D25" s="67" t="s">
        <v>229</v>
      </c>
    </row>
    <row r="26">
      <c r="B26" s="60" t="s">
        <v>3003</v>
      </c>
      <c r="C26" s="50" t="s">
        <v>579</v>
      </c>
      <c r="D26" s="70" t="s">
        <v>3236</v>
      </c>
    </row>
    <row r="27">
      <c r="B27" s="63" t="s">
        <v>1051</v>
      </c>
      <c r="C27" s="49"/>
      <c r="D27" s="69"/>
    </row>
    <row r="28">
      <c r="B28" s="60" t="s">
        <v>3212</v>
      </c>
      <c r="C28" s="50" t="s">
        <v>482</v>
      </c>
      <c r="D28" s="70" t="s">
        <v>3237</v>
      </c>
    </row>
    <row r="29">
      <c r="B29" s="61" t="s">
        <v>3214</v>
      </c>
      <c r="C29" s="47" t="s">
        <v>577</v>
      </c>
      <c r="D29" s="67" t="s">
        <v>3238</v>
      </c>
    </row>
    <row r="30">
      <c r="B30" s="64" t="s">
        <v>3003</v>
      </c>
      <c r="C30" s="51" t="s">
        <v>3239</v>
      </c>
      <c r="D30" s="71" t="s">
        <v>3240</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3241</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480</v>
      </c>
      <c r="D11" s="70" t="s">
        <v>3242</v>
      </c>
    </row>
    <row r="12">
      <c r="B12" s="61" t="s">
        <v>3214</v>
      </c>
      <c r="C12" s="47" t="s">
        <v>1254</v>
      </c>
      <c r="D12" s="67" t="s">
        <v>3243</v>
      </c>
    </row>
    <row r="13">
      <c r="B13" s="60" t="s">
        <v>3003</v>
      </c>
      <c r="C13" s="50" t="s">
        <v>2162</v>
      </c>
      <c r="D13" s="70" t="s">
        <v>3244</v>
      </c>
    </row>
    <row r="14">
      <c r="B14" s="63" t="s">
        <v>117</v>
      </c>
      <c r="C14" s="49"/>
      <c r="D14" s="69"/>
    </row>
    <row r="15">
      <c r="B15" s="60" t="s">
        <v>3212</v>
      </c>
      <c r="C15" s="50" t="s">
        <v>1161</v>
      </c>
      <c r="D15" s="70" t="s">
        <v>3245</v>
      </c>
    </row>
    <row r="16">
      <c r="B16" s="61" t="s">
        <v>3214</v>
      </c>
      <c r="C16" s="47" t="s">
        <v>1182</v>
      </c>
      <c r="D16" s="67" t="s">
        <v>3246</v>
      </c>
    </row>
    <row r="17">
      <c r="B17" s="60" t="s">
        <v>3003</v>
      </c>
      <c r="C17" s="50" t="s">
        <v>557</v>
      </c>
      <c r="D17" s="70" t="s">
        <v>3247</v>
      </c>
    </row>
    <row r="18">
      <c r="B18" s="63" t="s">
        <v>170</v>
      </c>
      <c r="C18" s="49"/>
      <c r="D18" s="69"/>
    </row>
    <row r="19">
      <c r="B19" s="60" t="s">
        <v>3212</v>
      </c>
      <c r="C19" s="50" t="s">
        <v>2434</v>
      </c>
      <c r="D19" s="70" t="s">
        <v>3248</v>
      </c>
    </row>
    <row r="20">
      <c r="B20" s="61" t="s">
        <v>3214</v>
      </c>
      <c r="C20" s="47" t="s">
        <v>849</v>
      </c>
      <c r="D20" s="67" t="s">
        <v>3249</v>
      </c>
    </row>
    <row r="21">
      <c r="B21" s="60" t="s">
        <v>3003</v>
      </c>
      <c r="C21" s="50" t="s">
        <v>128</v>
      </c>
      <c r="D21" s="70" t="s">
        <v>3250</v>
      </c>
    </row>
    <row r="22">
      <c r="B22" s="62" t="s">
        <v>218</v>
      </c>
      <c r="C22" s="48"/>
      <c r="D22" s="68"/>
    </row>
    <row r="23">
      <c r="B23" s="63" t="s">
        <v>1020</v>
      </c>
      <c r="C23" s="49"/>
      <c r="D23" s="69"/>
    </row>
    <row r="24">
      <c r="B24" s="60" t="s">
        <v>3212</v>
      </c>
      <c r="C24" s="50" t="s">
        <v>414</v>
      </c>
      <c r="D24" s="70" t="s">
        <v>3251</v>
      </c>
    </row>
    <row r="25">
      <c r="B25" s="61" t="s">
        <v>3214</v>
      </c>
      <c r="C25" s="47" t="s">
        <v>1614</v>
      </c>
      <c r="D25" s="67" t="s">
        <v>3252</v>
      </c>
    </row>
    <row r="26">
      <c r="B26" s="60" t="s">
        <v>3003</v>
      </c>
      <c r="C26" s="50" t="s">
        <v>118</v>
      </c>
      <c r="D26" s="70" t="s">
        <v>3253</v>
      </c>
    </row>
    <row r="27">
      <c r="B27" s="63" t="s">
        <v>1051</v>
      </c>
      <c r="C27" s="49"/>
      <c r="D27" s="69"/>
    </row>
    <row r="28">
      <c r="B28" s="60" t="s">
        <v>3212</v>
      </c>
      <c r="C28" s="50" t="s">
        <v>469</v>
      </c>
      <c r="D28" s="70" t="s">
        <v>2727</v>
      </c>
    </row>
    <row r="29">
      <c r="B29" s="61" t="s">
        <v>3214</v>
      </c>
      <c r="C29" s="47" t="s">
        <v>366</v>
      </c>
      <c r="D29" s="67" t="s">
        <v>3254</v>
      </c>
    </row>
    <row r="30">
      <c r="B30" s="64" t="s">
        <v>3003</v>
      </c>
      <c r="C30" s="51" t="s">
        <v>360</v>
      </c>
      <c r="D30" s="71" t="s">
        <v>3255</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3256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1838</v>
      </c>
      <c r="D11" s="70" t="s">
        <v>3257</v>
      </c>
    </row>
    <row r="12">
      <c r="B12" s="61" t="s">
        <v>3214</v>
      </c>
      <c r="C12" s="47" t="s">
        <v>183</v>
      </c>
      <c r="D12" s="67" t="s">
        <v>3258</v>
      </c>
    </row>
    <row r="13">
      <c r="B13" s="60" t="s">
        <v>3003</v>
      </c>
      <c r="C13" s="50" t="s">
        <v>2250</v>
      </c>
      <c r="D13" s="70" t="s">
        <v>3259</v>
      </c>
    </row>
    <row r="14">
      <c r="B14" s="63" t="s">
        <v>117</v>
      </c>
      <c r="C14" s="49"/>
      <c r="D14" s="69"/>
    </row>
    <row r="15">
      <c r="B15" s="60" t="s">
        <v>3212</v>
      </c>
      <c r="C15" s="50" t="s">
        <v>3260</v>
      </c>
      <c r="D15" s="70" t="s">
        <v>3261</v>
      </c>
    </row>
    <row r="16">
      <c r="B16" s="61" t="s">
        <v>3214</v>
      </c>
      <c r="C16" s="47" t="s">
        <v>549</v>
      </c>
      <c r="D16" s="67" t="s">
        <v>3262</v>
      </c>
    </row>
    <row r="17">
      <c r="B17" s="60" t="s">
        <v>3003</v>
      </c>
      <c r="C17" s="50" t="s">
        <v>290</v>
      </c>
      <c r="D17" s="70" t="s">
        <v>3263</v>
      </c>
    </row>
    <row r="18">
      <c r="B18" s="63" t="s">
        <v>170</v>
      </c>
      <c r="C18" s="49"/>
      <c r="D18" s="69"/>
    </row>
    <row r="19">
      <c r="B19" s="60" t="s">
        <v>3212</v>
      </c>
      <c r="C19" s="50" t="s">
        <v>1540</v>
      </c>
      <c r="D19" s="70" t="s">
        <v>3264</v>
      </c>
    </row>
    <row r="20">
      <c r="B20" s="61" t="s">
        <v>3214</v>
      </c>
      <c r="C20" s="47" t="s">
        <v>274</v>
      </c>
      <c r="D20" s="67" t="s">
        <v>3265</v>
      </c>
    </row>
    <row r="21">
      <c r="B21" s="60" t="s">
        <v>3003</v>
      </c>
      <c r="C21" s="50" t="s">
        <v>2276</v>
      </c>
      <c r="D21" s="70" t="s">
        <v>3266</v>
      </c>
    </row>
    <row r="22">
      <c r="B22" s="62" t="s">
        <v>218</v>
      </c>
      <c r="C22" s="48"/>
      <c r="D22" s="68"/>
    </row>
    <row r="23">
      <c r="B23" s="63" t="s">
        <v>1020</v>
      </c>
      <c r="C23" s="49"/>
      <c r="D23" s="69"/>
    </row>
    <row r="24">
      <c r="B24" s="60" t="s">
        <v>3212</v>
      </c>
      <c r="C24" s="50" t="s">
        <v>160</v>
      </c>
      <c r="D24" s="70" t="s">
        <v>3267</v>
      </c>
    </row>
    <row r="25">
      <c r="B25" s="61" t="s">
        <v>3214</v>
      </c>
      <c r="C25" s="47" t="s">
        <v>274</v>
      </c>
      <c r="D25" s="67" t="s">
        <v>3268</v>
      </c>
    </row>
    <row r="26">
      <c r="B26" s="60" t="s">
        <v>3003</v>
      </c>
      <c r="C26" s="50" t="s">
        <v>3269</v>
      </c>
      <c r="D26" s="70" t="s">
        <v>3270</v>
      </c>
    </row>
    <row r="27">
      <c r="B27" s="63" t="s">
        <v>1051</v>
      </c>
      <c r="C27" s="49"/>
      <c r="D27" s="69"/>
    </row>
    <row r="28">
      <c r="B28" s="60" t="s">
        <v>3212</v>
      </c>
      <c r="C28" s="50" t="s">
        <v>1750</v>
      </c>
      <c r="D28" s="70" t="s">
        <v>3271</v>
      </c>
    </row>
    <row r="29">
      <c r="B29" s="61" t="s">
        <v>3214</v>
      </c>
      <c r="C29" s="47" t="s">
        <v>3272</v>
      </c>
      <c r="D29" s="67" t="s">
        <v>3273</v>
      </c>
    </row>
    <row r="30">
      <c r="B30" s="64" t="s">
        <v>3003</v>
      </c>
      <c r="C30" s="51" t="s">
        <v>1442</v>
      </c>
      <c r="D30" s="71" t="s">
        <v>3274</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3275</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1022</v>
      </c>
      <c r="D11" s="70" t="s">
        <v>3276</v>
      </c>
    </row>
    <row r="12">
      <c r="B12" s="61" t="s">
        <v>3214</v>
      </c>
      <c r="C12" s="47" t="s">
        <v>1904</v>
      </c>
      <c r="D12" s="67" t="s">
        <v>3277</v>
      </c>
    </row>
    <row r="13">
      <c r="B13" s="60" t="s">
        <v>3003</v>
      </c>
      <c r="C13" s="50" t="s">
        <v>224</v>
      </c>
      <c r="D13" s="70" t="s">
        <v>3278</v>
      </c>
    </row>
    <row r="14">
      <c r="B14" s="63" t="s">
        <v>117</v>
      </c>
      <c r="C14" s="49"/>
      <c r="D14" s="69"/>
    </row>
    <row r="15">
      <c r="B15" s="60" t="s">
        <v>3212</v>
      </c>
      <c r="C15" s="50" t="s">
        <v>158</v>
      </c>
      <c r="D15" s="70" t="s">
        <v>3279</v>
      </c>
    </row>
    <row r="16">
      <c r="B16" s="61" t="s">
        <v>3214</v>
      </c>
      <c r="C16" s="47" t="s">
        <v>67</v>
      </c>
      <c r="D16" s="67" t="s">
        <v>3280</v>
      </c>
    </row>
    <row r="17">
      <c r="B17" s="60" t="s">
        <v>3003</v>
      </c>
      <c r="C17" s="50" t="s">
        <v>2350</v>
      </c>
      <c r="D17" s="70" t="s">
        <v>3281</v>
      </c>
    </row>
    <row r="18">
      <c r="B18" s="63" t="s">
        <v>170</v>
      </c>
      <c r="C18" s="49"/>
      <c r="D18" s="69"/>
    </row>
    <row r="19">
      <c r="B19" s="60" t="s">
        <v>3212</v>
      </c>
      <c r="C19" s="50" t="s">
        <v>3282</v>
      </c>
      <c r="D19" s="70" t="s">
        <v>3283</v>
      </c>
    </row>
    <row r="20">
      <c r="B20" s="61" t="s">
        <v>3214</v>
      </c>
      <c r="C20" s="47" t="s">
        <v>63</v>
      </c>
      <c r="D20" s="67" t="s">
        <v>3284</v>
      </c>
    </row>
    <row r="21">
      <c r="B21" s="60" t="s">
        <v>3003</v>
      </c>
      <c r="C21" s="50" t="s">
        <v>3285</v>
      </c>
      <c r="D21" s="70" t="s">
        <v>3286</v>
      </c>
    </row>
    <row r="22">
      <c r="B22" s="62" t="s">
        <v>218</v>
      </c>
      <c r="C22" s="48"/>
      <c r="D22" s="68"/>
    </row>
    <row r="23">
      <c r="B23" s="63" t="s">
        <v>1020</v>
      </c>
      <c r="C23" s="49"/>
      <c r="D23" s="69"/>
    </row>
    <row r="24">
      <c r="B24" s="60" t="s">
        <v>3212</v>
      </c>
      <c r="C24" s="50" t="s">
        <v>399</v>
      </c>
      <c r="D24" s="70" t="s">
        <v>3287</v>
      </c>
    </row>
    <row r="25">
      <c r="B25" s="61" t="s">
        <v>3214</v>
      </c>
      <c r="C25" s="47" t="s">
        <v>1396</v>
      </c>
      <c r="D25" s="67" t="s">
        <v>3288</v>
      </c>
    </row>
    <row r="26">
      <c r="B26" s="60" t="s">
        <v>3003</v>
      </c>
      <c r="C26" s="50" t="s">
        <v>2250</v>
      </c>
      <c r="D26" s="70" t="s">
        <v>3289</v>
      </c>
    </row>
    <row r="27">
      <c r="B27" s="63" t="s">
        <v>1051</v>
      </c>
      <c r="C27" s="49"/>
      <c r="D27" s="69"/>
    </row>
    <row r="28">
      <c r="B28" s="60" t="s">
        <v>3212</v>
      </c>
      <c r="C28" s="50" t="s">
        <v>3290</v>
      </c>
      <c r="D28" s="70" t="s">
        <v>3291</v>
      </c>
    </row>
    <row r="29">
      <c r="B29" s="61" t="s">
        <v>3214</v>
      </c>
      <c r="C29" s="47" t="s">
        <v>1079</v>
      </c>
      <c r="D29" s="67" t="s">
        <v>3292</v>
      </c>
    </row>
    <row r="30">
      <c r="B30" s="64" t="s">
        <v>3003</v>
      </c>
      <c r="C30" s="51" t="s">
        <v>3293</v>
      </c>
      <c r="D30" s="71" t="s">
        <v>3294</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3295</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416</v>
      </c>
      <c r="D11" s="70" t="s">
        <v>3296</v>
      </c>
    </row>
    <row r="12">
      <c r="B12" s="61" t="s">
        <v>3214</v>
      </c>
      <c r="C12" s="47" t="s">
        <v>647</v>
      </c>
      <c r="D12" s="67" t="s">
        <v>3297</v>
      </c>
    </row>
    <row r="13">
      <c r="B13" s="60" t="s">
        <v>3003</v>
      </c>
      <c r="C13" s="50" t="s">
        <v>1151</v>
      </c>
      <c r="D13" s="70" t="s">
        <v>3298</v>
      </c>
    </row>
    <row r="14">
      <c r="B14" s="63" t="s">
        <v>117</v>
      </c>
      <c r="C14" s="49"/>
      <c r="D14" s="69"/>
    </row>
    <row r="15">
      <c r="B15" s="60" t="s">
        <v>3212</v>
      </c>
      <c r="C15" s="50" t="s">
        <v>615</v>
      </c>
      <c r="D15" s="70" t="s">
        <v>3299</v>
      </c>
    </row>
    <row r="16">
      <c r="B16" s="61" t="s">
        <v>3214</v>
      </c>
      <c r="C16" s="47" t="s">
        <v>228</v>
      </c>
      <c r="D16" s="67" t="s">
        <v>229</v>
      </c>
    </row>
    <row r="17">
      <c r="B17" s="60" t="s">
        <v>3003</v>
      </c>
      <c r="C17" s="50" t="s">
        <v>754</v>
      </c>
      <c r="D17" s="70" t="s">
        <v>3300</v>
      </c>
    </row>
    <row r="18">
      <c r="B18" s="63" t="s">
        <v>170</v>
      </c>
      <c r="C18" s="49"/>
      <c r="D18" s="69"/>
    </row>
    <row r="19">
      <c r="B19" s="60" t="s">
        <v>3212</v>
      </c>
      <c r="C19" s="50" t="s">
        <v>1194</v>
      </c>
      <c r="D19" s="70" t="s">
        <v>3301</v>
      </c>
    </row>
    <row r="20">
      <c r="B20" s="61" t="s">
        <v>3214</v>
      </c>
      <c r="C20" s="47" t="s">
        <v>747</v>
      </c>
      <c r="D20" s="67" t="s">
        <v>3302</v>
      </c>
    </row>
    <row r="21">
      <c r="B21" s="60" t="s">
        <v>3003</v>
      </c>
      <c r="C21" s="50" t="s">
        <v>585</v>
      </c>
      <c r="D21" s="70" t="s">
        <v>3303</v>
      </c>
    </row>
    <row r="22">
      <c r="B22" s="62" t="s">
        <v>218</v>
      </c>
      <c r="C22" s="48"/>
      <c r="D22" s="68"/>
    </row>
    <row r="23">
      <c r="B23" s="63" t="s">
        <v>1020</v>
      </c>
      <c r="C23" s="49"/>
      <c r="D23" s="69"/>
    </row>
    <row r="24">
      <c r="B24" s="60" t="s">
        <v>3212</v>
      </c>
      <c r="C24" s="50" t="s">
        <v>3304</v>
      </c>
      <c r="D24" s="70" t="s">
        <v>3305</v>
      </c>
    </row>
    <row r="25">
      <c r="B25" s="61" t="s">
        <v>3214</v>
      </c>
      <c r="C25" s="47" t="s">
        <v>228</v>
      </c>
      <c r="D25" s="67" t="s">
        <v>229</v>
      </c>
    </row>
    <row r="26">
      <c r="B26" s="60" t="s">
        <v>3003</v>
      </c>
      <c r="C26" s="50" t="s">
        <v>765</v>
      </c>
      <c r="D26" s="70" t="s">
        <v>3306</v>
      </c>
    </row>
    <row r="27">
      <c r="B27" s="63" t="s">
        <v>1051</v>
      </c>
      <c r="C27" s="49"/>
      <c r="D27" s="69"/>
    </row>
    <row r="28">
      <c r="B28" s="60" t="s">
        <v>3212</v>
      </c>
      <c r="C28" s="50" t="s">
        <v>1163</v>
      </c>
      <c r="D28" s="70" t="s">
        <v>3307</v>
      </c>
    </row>
    <row r="29">
      <c r="B29" s="61" t="s">
        <v>3214</v>
      </c>
      <c r="C29" s="47" t="s">
        <v>228</v>
      </c>
      <c r="D29" s="67" t="s">
        <v>229</v>
      </c>
    </row>
    <row r="30">
      <c r="B30" s="64" t="s">
        <v>3003</v>
      </c>
      <c r="C30" s="51" t="s">
        <v>228</v>
      </c>
      <c r="D30" s="71" t="s">
        <v>229</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3308</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344</v>
      </c>
      <c r="D11" s="70" t="s">
        <v>3309</v>
      </c>
    </row>
    <row r="12">
      <c r="B12" s="61" t="s">
        <v>3214</v>
      </c>
      <c r="C12" s="47" t="s">
        <v>539</v>
      </c>
      <c r="D12" s="67" t="s">
        <v>3310</v>
      </c>
    </row>
    <row r="13">
      <c r="B13" s="60" t="s">
        <v>3003</v>
      </c>
      <c r="C13" s="50" t="s">
        <v>2297</v>
      </c>
      <c r="D13" s="70" t="s">
        <v>3311</v>
      </c>
    </row>
    <row r="14">
      <c r="B14" s="63" t="s">
        <v>117</v>
      </c>
      <c r="C14" s="49"/>
      <c r="D14" s="69"/>
    </row>
    <row r="15">
      <c r="B15" s="60" t="s">
        <v>3212</v>
      </c>
      <c r="C15" s="50" t="s">
        <v>245</v>
      </c>
      <c r="D15" s="70" t="s">
        <v>3312</v>
      </c>
    </row>
    <row r="16">
      <c r="B16" s="61" t="s">
        <v>3214</v>
      </c>
      <c r="C16" s="47" t="s">
        <v>562</v>
      </c>
      <c r="D16" s="67" t="s">
        <v>3313</v>
      </c>
    </row>
    <row r="17">
      <c r="B17" s="60" t="s">
        <v>3003</v>
      </c>
      <c r="C17" s="50" t="s">
        <v>956</v>
      </c>
      <c r="D17" s="70" t="s">
        <v>3314</v>
      </c>
    </row>
    <row r="18">
      <c r="B18" s="63" t="s">
        <v>170</v>
      </c>
      <c r="C18" s="49"/>
      <c r="D18" s="69"/>
    </row>
    <row r="19">
      <c r="B19" s="60" t="s">
        <v>3212</v>
      </c>
      <c r="C19" s="50" t="s">
        <v>115</v>
      </c>
      <c r="D19" s="70" t="s">
        <v>3315</v>
      </c>
    </row>
    <row r="20">
      <c r="B20" s="61" t="s">
        <v>3214</v>
      </c>
      <c r="C20" s="47" t="s">
        <v>3039</v>
      </c>
      <c r="D20" s="67" t="s">
        <v>3316</v>
      </c>
    </row>
    <row r="21">
      <c r="B21" s="60" t="s">
        <v>3003</v>
      </c>
      <c r="C21" s="50" t="s">
        <v>926</v>
      </c>
      <c r="D21" s="70" t="s">
        <v>3317</v>
      </c>
    </row>
    <row r="22">
      <c r="B22" s="62" t="s">
        <v>218</v>
      </c>
      <c r="C22" s="48"/>
      <c r="D22" s="68"/>
    </row>
    <row r="23">
      <c r="B23" s="63" t="s">
        <v>1020</v>
      </c>
      <c r="C23" s="49"/>
      <c r="D23" s="69"/>
    </row>
    <row r="24">
      <c r="B24" s="60" t="s">
        <v>3212</v>
      </c>
      <c r="C24" s="50" t="s">
        <v>3318</v>
      </c>
      <c r="D24" s="70" t="s">
        <v>3319</v>
      </c>
    </row>
    <row r="25">
      <c r="B25" s="61" t="s">
        <v>3214</v>
      </c>
      <c r="C25" s="47" t="s">
        <v>360</v>
      </c>
      <c r="D25" s="67" t="s">
        <v>3320</v>
      </c>
    </row>
    <row r="26">
      <c r="B26" s="60" t="s">
        <v>3003</v>
      </c>
      <c r="C26" s="50" t="s">
        <v>355</v>
      </c>
      <c r="D26" s="70" t="s">
        <v>3321</v>
      </c>
    </row>
    <row r="27">
      <c r="B27" s="63" t="s">
        <v>1051</v>
      </c>
      <c r="C27" s="49"/>
      <c r="D27" s="69"/>
    </row>
    <row r="28">
      <c r="B28" s="60" t="s">
        <v>3212</v>
      </c>
      <c r="C28" s="50" t="s">
        <v>3322</v>
      </c>
      <c r="D28" s="70" t="s">
        <v>3323</v>
      </c>
    </row>
    <row r="29">
      <c r="B29" s="61" t="s">
        <v>3214</v>
      </c>
      <c r="C29" s="47" t="s">
        <v>1708</v>
      </c>
      <c r="D29" s="67" t="s">
        <v>3324</v>
      </c>
    </row>
    <row r="30">
      <c r="B30" s="64" t="s">
        <v>3003</v>
      </c>
      <c r="C30" s="51" t="s">
        <v>1333</v>
      </c>
      <c r="D30" s="71" t="s">
        <v>3325</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3326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3327</v>
      </c>
      <c r="D11" s="70" t="s">
        <v>3328</v>
      </c>
    </row>
    <row r="12">
      <c r="B12" s="61" t="s">
        <v>3214</v>
      </c>
      <c r="C12" s="47" t="s">
        <v>315</v>
      </c>
      <c r="D12" s="67" t="s">
        <v>3329</v>
      </c>
    </row>
    <row r="13">
      <c r="B13" s="60" t="s">
        <v>3003</v>
      </c>
      <c r="C13" s="50" t="s">
        <v>3330</v>
      </c>
      <c r="D13" s="70" t="s">
        <v>3331</v>
      </c>
    </row>
    <row r="14">
      <c r="B14" s="63" t="s">
        <v>117</v>
      </c>
      <c r="C14" s="49"/>
      <c r="D14" s="69"/>
    </row>
    <row r="15">
      <c r="B15" s="60" t="s">
        <v>3212</v>
      </c>
      <c r="C15" s="50" t="s">
        <v>3332</v>
      </c>
      <c r="D15" s="70" t="s">
        <v>3333</v>
      </c>
    </row>
    <row r="16">
      <c r="B16" s="61" t="s">
        <v>3214</v>
      </c>
      <c r="C16" s="47" t="s">
        <v>564</v>
      </c>
      <c r="D16" s="67" t="s">
        <v>3334</v>
      </c>
    </row>
    <row r="17">
      <c r="B17" s="60" t="s">
        <v>3003</v>
      </c>
      <c r="C17" s="50" t="s">
        <v>3285</v>
      </c>
      <c r="D17" s="70" t="s">
        <v>3335</v>
      </c>
    </row>
    <row r="18">
      <c r="B18" s="63" t="s">
        <v>170</v>
      </c>
      <c r="C18" s="49"/>
      <c r="D18" s="69"/>
    </row>
    <row r="19">
      <c r="B19" s="60" t="s">
        <v>3212</v>
      </c>
      <c r="C19" s="50" t="s">
        <v>3336</v>
      </c>
      <c r="D19" s="70" t="s">
        <v>3337</v>
      </c>
    </row>
    <row r="20">
      <c r="B20" s="61" t="s">
        <v>3214</v>
      </c>
      <c r="C20" s="47" t="s">
        <v>280</v>
      </c>
      <c r="D20" s="67" t="s">
        <v>599</v>
      </c>
    </row>
    <row r="21">
      <c r="B21" s="60" t="s">
        <v>3003</v>
      </c>
      <c r="C21" s="50" t="s">
        <v>1764</v>
      </c>
      <c r="D21" s="70" t="s">
        <v>3338</v>
      </c>
    </row>
    <row r="22">
      <c r="B22" s="62" t="s">
        <v>218</v>
      </c>
      <c r="C22" s="48"/>
      <c r="D22" s="68"/>
    </row>
    <row r="23">
      <c r="B23" s="63" t="s">
        <v>1020</v>
      </c>
      <c r="C23" s="49"/>
      <c r="D23" s="69"/>
    </row>
    <row r="24">
      <c r="B24" s="60" t="s">
        <v>3212</v>
      </c>
      <c r="C24" s="50" t="s">
        <v>3339</v>
      </c>
      <c r="D24" s="70" t="s">
        <v>3340</v>
      </c>
    </row>
    <row r="25">
      <c r="B25" s="61" t="s">
        <v>3214</v>
      </c>
      <c r="C25" s="47" t="s">
        <v>539</v>
      </c>
      <c r="D25" s="67" t="s">
        <v>3341</v>
      </c>
    </row>
    <row r="26">
      <c r="B26" s="60" t="s">
        <v>3003</v>
      </c>
      <c r="C26" s="50" t="s">
        <v>2346</v>
      </c>
      <c r="D26" s="70" t="s">
        <v>3342</v>
      </c>
    </row>
    <row r="27">
      <c r="B27" s="63" t="s">
        <v>1051</v>
      </c>
      <c r="C27" s="49"/>
      <c r="D27" s="69"/>
    </row>
    <row r="28">
      <c r="B28" s="60" t="s">
        <v>3212</v>
      </c>
      <c r="C28" s="50" t="s">
        <v>1540</v>
      </c>
      <c r="D28" s="70" t="s">
        <v>3343</v>
      </c>
    </row>
    <row r="29">
      <c r="B29" s="61" t="s">
        <v>3214</v>
      </c>
      <c r="C29" s="47" t="s">
        <v>1708</v>
      </c>
      <c r="D29" s="67" t="s">
        <v>3344</v>
      </c>
    </row>
    <row r="30">
      <c r="B30" s="64" t="s">
        <v>3003</v>
      </c>
      <c r="C30" s="51" t="s">
        <v>1201</v>
      </c>
      <c r="D30" s="71" t="s">
        <v>3345</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3346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2338</v>
      </c>
      <c r="D11" s="70" t="s">
        <v>3347</v>
      </c>
    </row>
    <row r="12">
      <c r="B12" s="61" t="s">
        <v>3214</v>
      </c>
      <c r="C12" s="47" t="s">
        <v>706</v>
      </c>
      <c r="D12" s="67" t="s">
        <v>3348</v>
      </c>
    </row>
    <row r="13">
      <c r="B13" s="60" t="s">
        <v>3003</v>
      </c>
      <c r="C13" s="50" t="s">
        <v>130</v>
      </c>
      <c r="D13" s="70" t="s">
        <v>3349</v>
      </c>
    </row>
    <row r="14">
      <c r="B14" s="63" t="s">
        <v>117</v>
      </c>
      <c r="C14" s="49"/>
      <c r="D14" s="69"/>
    </row>
    <row r="15">
      <c r="B15" s="60" t="s">
        <v>3212</v>
      </c>
      <c r="C15" s="50" t="s">
        <v>1942</v>
      </c>
      <c r="D15" s="70" t="s">
        <v>3350</v>
      </c>
    </row>
    <row r="16">
      <c r="B16" s="61" t="s">
        <v>3214</v>
      </c>
      <c r="C16" s="47" t="s">
        <v>228</v>
      </c>
      <c r="D16" s="67" t="s">
        <v>229</v>
      </c>
    </row>
    <row r="17">
      <c r="B17" s="60" t="s">
        <v>3003</v>
      </c>
      <c r="C17" s="50" t="s">
        <v>3351</v>
      </c>
      <c r="D17" s="70" t="s">
        <v>3352</v>
      </c>
    </row>
    <row r="18">
      <c r="B18" s="63" t="s">
        <v>170</v>
      </c>
      <c r="C18" s="49"/>
      <c r="D18" s="69"/>
    </row>
    <row r="19">
      <c r="B19" s="60" t="s">
        <v>3212</v>
      </c>
      <c r="C19" s="50" t="s">
        <v>463</v>
      </c>
      <c r="D19" s="70" t="s">
        <v>3353</v>
      </c>
    </row>
    <row r="20">
      <c r="B20" s="61" t="s">
        <v>3214</v>
      </c>
      <c r="C20" s="47" t="s">
        <v>704</v>
      </c>
      <c r="D20" s="67" t="s">
        <v>3354</v>
      </c>
    </row>
    <row r="21">
      <c r="B21" s="60" t="s">
        <v>3003</v>
      </c>
      <c r="C21" s="50" t="s">
        <v>530</v>
      </c>
      <c r="D21" s="70" t="s">
        <v>3355</v>
      </c>
    </row>
    <row r="22">
      <c r="B22" s="62" t="s">
        <v>218</v>
      </c>
      <c r="C22" s="48"/>
      <c r="D22" s="68"/>
    </row>
    <row r="23">
      <c r="B23" s="63" t="s">
        <v>1020</v>
      </c>
      <c r="C23" s="49"/>
      <c r="D23" s="69"/>
    </row>
    <row r="24">
      <c r="B24" s="60" t="s">
        <v>3212</v>
      </c>
      <c r="C24" s="50" t="s">
        <v>480</v>
      </c>
      <c r="D24" s="70" t="s">
        <v>3356</v>
      </c>
    </row>
    <row r="25">
      <c r="B25" s="61" t="s">
        <v>3214</v>
      </c>
      <c r="C25" s="47" t="s">
        <v>228</v>
      </c>
      <c r="D25" s="67" t="s">
        <v>229</v>
      </c>
    </row>
    <row r="26">
      <c r="B26" s="60" t="s">
        <v>3003</v>
      </c>
      <c r="C26" s="50" t="s">
        <v>805</v>
      </c>
      <c r="D26" s="70" t="s">
        <v>3357</v>
      </c>
    </row>
    <row r="27">
      <c r="B27" s="63" t="s">
        <v>1051</v>
      </c>
      <c r="C27" s="49"/>
      <c r="D27" s="69"/>
    </row>
    <row r="28">
      <c r="B28" s="60" t="s">
        <v>3212</v>
      </c>
      <c r="C28" s="50" t="s">
        <v>1700</v>
      </c>
      <c r="D28" s="70" t="s">
        <v>3358</v>
      </c>
    </row>
    <row r="29">
      <c r="B29" s="61" t="s">
        <v>3214</v>
      </c>
      <c r="C29" s="47" t="s">
        <v>228</v>
      </c>
      <c r="D29" s="67" t="s">
        <v>229</v>
      </c>
    </row>
    <row r="30">
      <c r="B30" s="64" t="s">
        <v>3003</v>
      </c>
      <c r="C30" s="51" t="s">
        <v>564</v>
      </c>
      <c r="D30" s="71" t="s">
        <v>3359</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3360</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3361</v>
      </c>
      <c r="D11" s="70" t="s">
        <v>3362</v>
      </c>
    </row>
    <row r="12">
      <c r="B12" s="61" t="s">
        <v>3214</v>
      </c>
      <c r="C12" s="47" t="s">
        <v>632</v>
      </c>
      <c r="D12" s="67" t="s">
        <v>3363</v>
      </c>
    </row>
    <row r="13">
      <c r="B13" s="60" t="s">
        <v>3003</v>
      </c>
      <c r="C13" s="50" t="s">
        <v>274</v>
      </c>
      <c r="D13" s="70" t="s">
        <v>3364</v>
      </c>
    </row>
    <row r="14">
      <c r="B14" s="63" t="s">
        <v>117</v>
      </c>
      <c r="C14" s="49"/>
      <c r="D14" s="69"/>
    </row>
    <row r="15">
      <c r="B15" s="60" t="s">
        <v>3212</v>
      </c>
      <c r="C15" s="50" t="s">
        <v>471</v>
      </c>
      <c r="D15" s="70" t="s">
        <v>3365</v>
      </c>
    </row>
    <row r="16">
      <c r="B16" s="61" t="s">
        <v>3214</v>
      </c>
      <c r="C16" s="47" t="s">
        <v>694</v>
      </c>
      <c r="D16" s="67" t="s">
        <v>3366</v>
      </c>
    </row>
    <row r="17">
      <c r="B17" s="60" t="s">
        <v>3003</v>
      </c>
      <c r="C17" s="50" t="s">
        <v>1317</v>
      </c>
      <c r="D17" s="70" t="s">
        <v>3367</v>
      </c>
    </row>
    <row r="18">
      <c r="B18" s="63" t="s">
        <v>170</v>
      </c>
      <c r="C18" s="49"/>
      <c r="D18" s="69"/>
    </row>
    <row r="19">
      <c r="B19" s="60" t="s">
        <v>3212</v>
      </c>
      <c r="C19" s="50" t="s">
        <v>617</v>
      </c>
      <c r="D19" s="70" t="s">
        <v>3368</v>
      </c>
    </row>
    <row r="20">
      <c r="B20" s="61" t="s">
        <v>3214</v>
      </c>
      <c r="C20" s="47" t="s">
        <v>1182</v>
      </c>
      <c r="D20" s="67" t="s">
        <v>1183</v>
      </c>
    </row>
    <row r="21">
      <c r="B21" s="60" t="s">
        <v>3003</v>
      </c>
      <c r="C21" s="50" t="s">
        <v>360</v>
      </c>
      <c r="D21" s="70" t="s">
        <v>3369</v>
      </c>
    </row>
    <row r="22">
      <c r="B22" s="62" t="s">
        <v>218</v>
      </c>
      <c r="C22" s="48"/>
      <c r="D22" s="68"/>
    </row>
    <row r="23">
      <c r="B23" s="63" t="s">
        <v>1020</v>
      </c>
      <c r="C23" s="49"/>
      <c r="D23" s="69"/>
    </row>
    <row r="24">
      <c r="B24" s="60" t="s">
        <v>3212</v>
      </c>
      <c r="C24" s="50" t="s">
        <v>497</v>
      </c>
      <c r="D24" s="70" t="s">
        <v>3370</v>
      </c>
    </row>
    <row r="25">
      <c r="B25" s="61" t="s">
        <v>3214</v>
      </c>
      <c r="C25" s="47" t="s">
        <v>1679</v>
      </c>
      <c r="D25" s="67" t="s">
        <v>3371</v>
      </c>
    </row>
    <row r="26">
      <c r="B26" s="60" t="s">
        <v>3003</v>
      </c>
      <c r="C26" s="50" t="s">
        <v>546</v>
      </c>
      <c r="D26" s="70" t="s">
        <v>3372</v>
      </c>
    </row>
    <row r="27">
      <c r="B27" s="63" t="s">
        <v>1051</v>
      </c>
      <c r="C27" s="49"/>
      <c r="D27" s="69"/>
    </row>
    <row r="28">
      <c r="B28" s="60" t="s">
        <v>3212</v>
      </c>
      <c r="C28" s="50" t="s">
        <v>499</v>
      </c>
      <c r="D28" s="70" t="s">
        <v>3373</v>
      </c>
    </row>
    <row r="29">
      <c r="B29" s="61" t="s">
        <v>3214</v>
      </c>
      <c r="C29" s="47" t="s">
        <v>1578</v>
      </c>
      <c r="D29" s="67" t="s">
        <v>3374</v>
      </c>
    </row>
    <row r="30">
      <c r="B30" s="64" t="s">
        <v>3003</v>
      </c>
      <c r="C30" s="51" t="s">
        <v>370</v>
      </c>
      <c r="D30" s="71" t="s">
        <v>3375</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3376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3377</v>
      </c>
      <c r="D11" s="70" t="s">
        <v>3378</v>
      </c>
    </row>
    <row r="12">
      <c r="B12" s="61" t="s">
        <v>3214</v>
      </c>
      <c r="C12" s="47" t="s">
        <v>3379</v>
      </c>
      <c r="D12" s="67" t="s">
        <v>3380</v>
      </c>
    </row>
    <row r="13">
      <c r="B13" s="60" t="s">
        <v>3003</v>
      </c>
      <c r="C13" s="50" t="s">
        <v>1810</v>
      </c>
      <c r="D13" s="70" t="s">
        <v>3381</v>
      </c>
    </row>
    <row r="14">
      <c r="B14" s="63" t="s">
        <v>117</v>
      </c>
      <c r="C14" s="49"/>
      <c r="D14" s="69"/>
    </row>
    <row r="15">
      <c r="B15" s="60" t="s">
        <v>3212</v>
      </c>
      <c r="C15" s="50" t="s">
        <v>220</v>
      </c>
      <c r="D15" s="70" t="s">
        <v>3382</v>
      </c>
    </row>
    <row r="16">
      <c r="B16" s="61" t="s">
        <v>3214</v>
      </c>
      <c r="C16" s="47" t="s">
        <v>3383</v>
      </c>
      <c r="D16" s="67" t="s">
        <v>3384</v>
      </c>
    </row>
    <row r="17">
      <c r="B17" s="60" t="s">
        <v>3003</v>
      </c>
      <c r="C17" s="50" t="s">
        <v>3385</v>
      </c>
      <c r="D17" s="70" t="s">
        <v>3386</v>
      </c>
    </row>
    <row r="18">
      <c r="B18" s="63" t="s">
        <v>170</v>
      </c>
      <c r="C18" s="49"/>
      <c r="D18" s="69"/>
    </row>
    <row r="19">
      <c r="B19" s="60" t="s">
        <v>3212</v>
      </c>
      <c r="C19" s="50" t="s">
        <v>2247</v>
      </c>
      <c r="D19" s="70" t="s">
        <v>3387</v>
      </c>
    </row>
    <row r="20">
      <c r="B20" s="61" t="s">
        <v>3214</v>
      </c>
      <c r="C20" s="47" t="s">
        <v>2276</v>
      </c>
      <c r="D20" s="67" t="s">
        <v>3388</v>
      </c>
    </row>
    <row r="21">
      <c r="B21" s="60" t="s">
        <v>3003</v>
      </c>
      <c r="C21" s="50" t="s">
        <v>3385</v>
      </c>
      <c r="D21" s="70" t="s">
        <v>3389</v>
      </c>
    </row>
    <row r="22">
      <c r="B22" s="62" t="s">
        <v>218</v>
      </c>
      <c r="C22" s="48"/>
      <c r="D22" s="68"/>
    </row>
    <row r="23">
      <c r="B23" s="63" t="s">
        <v>1020</v>
      </c>
      <c r="C23" s="49"/>
      <c r="D23" s="69"/>
    </row>
    <row r="24">
      <c r="B24" s="60" t="s">
        <v>3212</v>
      </c>
      <c r="C24" s="50" t="s">
        <v>2711</v>
      </c>
      <c r="D24" s="70" t="s">
        <v>3390</v>
      </c>
    </row>
    <row r="25">
      <c r="B25" s="61" t="s">
        <v>3214</v>
      </c>
      <c r="C25" s="47" t="s">
        <v>3379</v>
      </c>
      <c r="D25" s="67" t="s">
        <v>3391</v>
      </c>
    </row>
    <row r="26">
      <c r="B26" s="60" t="s">
        <v>3003</v>
      </c>
      <c r="C26" s="50" t="s">
        <v>1454</v>
      </c>
      <c r="D26" s="70" t="s">
        <v>3392</v>
      </c>
    </row>
    <row r="27">
      <c r="B27" s="63" t="s">
        <v>1051</v>
      </c>
      <c r="C27" s="49"/>
      <c r="D27" s="69"/>
    </row>
    <row r="28">
      <c r="B28" s="60" t="s">
        <v>3212</v>
      </c>
      <c r="C28" s="50" t="s">
        <v>1348</v>
      </c>
      <c r="D28" s="70" t="s">
        <v>3393</v>
      </c>
    </row>
    <row r="29">
      <c r="B29" s="61" t="s">
        <v>3214</v>
      </c>
      <c r="C29" s="47" t="s">
        <v>282</v>
      </c>
      <c r="D29" s="67" t="s">
        <v>3394</v>
      </c>
    </row>
    <row r="30">
      <c r="B30" s="64" t="s">
        <v>3003</v>
      </c>
      <c r="C30" s="51" t="s">
        <v>339</v>
      </c>
      <c r="D30" s="71" t="s">
        <v>3395</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3396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1205</v>
      </c>
      <c r="D11" s="70" t="s">
        <v>3397</v>
      </c>
    </row>
    <row r="12">
      <c r="B12" s="61" t="s">
        <v>3214</v>
      </c>
      <c r="C12" s="47" t="s">
        <v>3398</v>
      </c>
      <c r="D12" s="67" t="s">
        <v>3399</v>
      </c>
    </row>
    <row r="13">
      <c r="B13" s="60" t="s">
        <v>3003</v>
      </c>
      <c r="C13" s="50" t="s">
        <v>3400</v>
      </c>
      <c r="D13" s="70" t="s">
        <v>3401</v>
      </c>
    </row>
    <row r="14">
      <c r="B14" s="63" t="s">
        <v>117</v>
      </c>
      <c r="C14" s="49"/>
      <c r="D14" s="69"/>
    </row>
    <row r="15">
      <c r="B15" s="60" t="s">
        <v>3212</v>
      </c>
      <c r="C15" s="50" t="s">
        <v>2545</v>
      </c>
      <c r="D15" s="70" t="s">
        <v>3402</v>
      </c>
    </row>
    <row r="16">
      <c r="B16" s="61" t="s">
        <v>3214</v>
      </c>
      <c r="C16" s="47" t="s">
        <v>192</v>
      </c>
      <c r="D16" s="67" t="s">
        <v>3403</v>
      </c>
    </row>
    <row r="17">
      <c r="B17" s="60" t="s">
        <v>3003</v>
      </c>
      <c r="C17" s="50" t="s">
        <v>1858</v>
      </c>
      <c r="D17" s="70" t="s">
        <v>3404</v>
      </c>
    </row>
    <row r="18">
      <c r="B18" s="63" t="s">
        <v>170</v>
      </c>
      <c r="C18" s="49"/>
      <c r="D18" s="69"/>
    </row>
    <row r="19">
      <c r="B19" s="60" t="s">
        <v>3212</v>
      </c>
      <c r="C19" s="50" t="s">
        <v>272</v>
      </c>
      <c r="D19" s="70" t="s">
        <v>3405</v>
      </c>
    </row>
    <row r="20">
      <c r="B20" s="61" t="s">
        <v>3214</v>
      </c>
      <c r="C20" s="47" t="s">
        <v>3406</v>
      </c>
      <c r="D20" s="67" t="s">
        <v>3407</v>
      </c>
    </row>
    <row r="21">
      <c r="B21" s="60" t="s">
        <v>3003</v>
      </c>
      <c r="C21" s="50" t="s">
        <v>3408</v>
      </c>
      <c r="D21" s="70" t="s">
        <v>3409</v>
      </c>
    </row>
    <row r="22">
      <c r="B22" s="62" t="s">
        <v>218</v>
      </c>
      <c r="C22" s="48"/>
      <c r="D22" s="68"/>
    </row>
    <row r="23">
      <c r="B23" s="63" t="s">
        <v>1020</v>
      </c>
      <c r="C23" s="49"/>
      <c r="D23" s="69"/>
    </row>
    <row r="24">
      <c r="B24" s="60" t="s">
        <v>3212</v>
      </c>
      <c r="C24" s="50" t="s">
        <v>67</v>
      </c>
      <c r="D24" s="70" t="s">
        <v>3410</v>
      </c>
    </row>
    <row r="25">
      <c r="B25" s="61" t="s">
        <v>3214</v>
      </c>
      <c r="C25" s="47" t="s">
        <v>1325</v>
      </c>
      <c r="D25" s="67" t="s">
        <v>3411</v>
      </c>
    </row>
    <row r="26">
      <c r="B26" s="60" t="s">
        <v>3003</v>
      </c>
      <c r="C26" s="50" t="s">
        <v>210</v>
      </c>
      <c r="D26" s="70" t="s">
        <v>3412</v>
      </c>
    </row>
    <row r="27">
      <c r="B27" s="63" t="s">
        <v>1051</v>
      </c>
      <c r="C27" s="49"/>
      <c r="D27" s="69"/>
    </row>
    <row r="28">
      <c r="B28" s="60" t="s">
        <v>3212</v>
      </c>
      <c r="C28" s="50" t="s">
        <v>73</v>
      </c>
      <c r="D28" s="70" t="s">
        <v>3413</v>
      </c>
    </row>
    <row r="29">
      <c r="B29" s="61" t="s">
        <v>3214</v>
      </c>
      <c r="C29" s="47" t="s">
        <v>96</v>
      </c>
      <c r="D29" s="67" t="s">
        <v>3414</v>
      </c>
    </row>
    <row r="30">
      <c r="B30" s="64" t="s">
        <v>3003</v>
      </c>
      <c r="C30" s="51" t="s">
        <v>3415</v>
      </c>
      <c r="D30" s="71" t="s">
        <v>3416</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3417</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872</v>
      </c>
      <c r="D11" s="70" t="s">
        <v>3418</v>
      </c>
    </row>
    <row r="12">
      <c r="B12" s="61" t="s">
        <v>3214</v>
      </c>
      <c r="C12" s="47" t="s">
        <v>562</v>
      </c>
      <c r="D12" s="67" t="s">
        <v>3419</v>
      </c>
    </row>
    <row r="13">
      <c r="B13" s="60" t="s">
        <v>3003</v>
      </c>
      <c r="C13" s="50" t="s">
        <v>3420</v>
      </c>
      <c r="D13" s="70" t="s">
        <v>3421</v>
      </c>
    </row>
    <row r="14">
      <c r="B14" s="63" t="s">
        <v>117</v>
      </c>
      <c r="C14" s="49"/>
      <c r="D14" s="69"/>
    </row>
    <row r="15">
      <c r="B15" s="60" t="s">
        <v>3212</v>
      </c>
      <c r="C15" s="50" t="s">
        <v>1524</v>
      </c>
      <c r="D15" s="70" t="s">
        <v>3422</v>
      </c>
    </row>
    <row r="16">
      <c r="B16" s="61" t="s">
        <v>3214</v>
      </c>
      <c r="C16" s="47" t="s">
        <v>274</v>
      </c>
      <c r="D16" s="67" t="s">
        <v>3364</v>
      </c>
    </row>
    <row r="17">
      <c r="B17" s="60" t="s">
        <v>3003</v>
      </c>
      <c r="C17" s="50" t="s">
        <v>3044</v>
      </c>
      <c r="D17" s="70" t="s">
        <v>3423</v>
      </c>
    </row>
    <row r="18">
      <c r="B18" s="63" t="s">
        <v>170</v>
      </c>
      <c r="C18" s="49"/>
      <c r="D18" s="69"/>
    </row>
    <row r="19">
      <c r="B19" s="60" t="s">
        <v>3212</v>
      </c>
      <c r="C19" s="50" t="s">
        <v>3424</v>
      </c>
      <c r="D19" s="70" t="s">
        <v>3425</v>
      </c>
    </row>
    <row r="20">
      <c r="B20" s="61" t="s">
        <v>3214</v>
      </c>
      <c r="C20" s="47" t="s">
        <v>625</v>
      </c>
      <c r="D20" s="67" t="s">
        <v>3426</v>
      </c>
    </row>
    <row r="21">
      <c r="B21" s="60" t="s">
        <v>3003</v>
      </c>
      <c r="C21" s="50" t="s">
        <v>3427</v>
      </c>
      <c r="D21" s="70" t="s">
        <v>3428</v>
      </c>
    </row>
    <row r="22">
      <c r="B22" s="62" t="s">
        <v>218</v>
      </c>
      <c r="C22" s="48"/>
      <c r="D22" s="68"/>
    </row>
    <row r="23">
      <c r="B23" s="63" t="s">
        <v>1020</v>
      </c>
      <c r="C23" s="49"/>
      <c r="D23" s="69"/>
    </row>
    <row r="24">
      <c r="B24" s="60" t="s">
        <v>3212</v>
      </c>
      <c r="C24" s="50" t="s">
        <v>1360</v>
      </c>
      <c r="D24" s="70" t="s">
        <v>3429</v>
      </c>
    </row>
    <row r="25">
      <c r="B25" s="61" t="s">
        <v>3214</v>
      </c>
      <c r="C25" s="47" t="s">
        <v>124</v>
      </c>
      <c r="D25" s="67" t="s">
        <v>1713</v>
      </c>
    </row>
    <row r="26">
      <c r="B26" s="60" t="s">
        <v>3003</v>
      </c>
      <c r="C26" s="50" t="s">
        <v>1377</v>
      </c>
      <c r="D26" s="70" t="s">
        <v>3430</v>
      </c>
    </row>
    <row r="27">
      <c r="B27" s="63" t="s">
        <v>1051</v>
      </c>
      <c r="C27" s="49"/>
      <c r="D27" s="69"/>
    </row>
    <row r="28">
      <c r="B28" s="60" t="s">
        <v>3212</v>
      </c>
      <c r="C28" s="50" t="s">
        <v>1310</v>
      </c>
      <c r="D28" s="70" t="s">
        <v>3431</v>
      </c>
    </row>
    <row r="29">
      <c r="B29" s="61" t="s">
        <v>3214</v>
      </c>
      <c r="C29" s="47" t="s">
        <v>2115</v>
      </c>
      <c r="D29" s="67" t="s">
        <v>3432</v>
      </c>
    </row>
    <row r="30">
      <c r="B30" s="64" t="s">
        <v>3003</v>
      </c>
      <c r="C30" s="51" t="s">
        <v>1750</v>
      </c>
      <c r="D30" s="71" t="s">
        <v>3433</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3434</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254</v>
      </c>
      <c r="D11" s="70" t="s">
        <v>3435</v>
      </c>
    </row>
    <row r="12">
      <c r="B12" s="61" t="s">
        <v>3214</v>
      </c>
      <c r="C12" s="47" t="s">
        <v>132</v>
      </c>
      <c r="D12" s="67" t="s">
        <v>3436</v>
      </c>
    </row>
    <row r="13">
      <c r="B13" s="60" t="s">
        <v>3003</v>
      </c>
      <c r="C13" s="50" t="s">
        <v>3071</v>
      </c>
      <c r="D13" s="70" t="s">
        <v>3437</v>
      </c>
    </row>
    <row r="14">
      <c r="B14" s="63" t="s">
        <v>117</v>
      </c>
      <c r="C14" s="49"/>
      <c r="D14" s="69"/>
    </row>
    <row r="15">
      <c r="B15" s="60" t="s">
        <v>3212</v>
      </c>
      <c r="C15" s="50" t="s">
        <v>2360</v>
      </c>
      <c r="D15" s="70" t="s">
        <v>3438</v>
      </c>
    </row>
    <row r="16">
      <c r="B16" s="61" t="s">
        <v>3214</v>
      </c>
      <c r="C16" s="47" t="s">
        <v>658</v>
      </c>
      <c r="D16" s="67" t="s">
        <v>1212</v>
      </c>
    </row>
    <row r="17">
      <c r="B17" s="60" t="s">
        <v>3003</v>
      </c>
      <c r="C17" s="50" t="s">
        <v>1291</v>
      </c>
      <c r="D17" s="70" t="s">
        <v>3439</v>
      </c>
    </row>
    <row r="18">
      <c r="B18" s="63" t="s">
        <v>170</v>
      </c>
      <c r="C18" s="49"/>
      <c r="D18" s="69"/>
    </row>
    <row r="19">
      <c r="B19" s="60" t="s">
        <v>3212</v>
      </c>
      <c r="C19" s="50" t="s">
        <v>3440</v>
      </c>
      <c r="D19" s="70" t="s">
        <v>3441</v>
      </c>
    </row>
    <row r="20">
      <c r="B20" s="61" t="s">
        <v>3214</v>
      </c>
      <c r="C20" s="47" t="s">
        <v>178</v>
      </c>
      <c r="D20" s="67" t="s">
        <v>2527</v>
      </c>
    </row>
    <row r="21">
      <c r="B21" s="60" t="s">
        <v>3003</v>
      </c>
      <c r="C21" s="50" t="s">
        <v>1012</v>
      </c>
      <c r="D21" s="70" t="s">
        <v>3442</v>
      </c>
    </row>
    <row r="22">
      <c r="B22" s="62" t="s">
        <v>218</v>
      </c>
      <c r="C22" s="48"/>
      <c r="D22" s="68"/>
    </row>
    <row r="23">
      <c r="B23" s="63" t="s">
        <v>1020</v>
      </c>
      <c r="C23" s="49"/>
      <c r="D23" s="69"/>
    </row>
    <row r="24">
      <c r="B24" s="60" t="s">
        <v>3212</v>
      </c>
      <c r="C24" s="50" t="s">
        <v>3443</v>
      </c>
      <c r="D24" s="70" t="s">
        <v>3444</v>
      </c>
    </row>
    <row r="25">
      <c r="B25" s="61" t="s">
        <v>3214</v>
      </c>
      <c r="C25" s="47" t="s">
        <v>562</v>
      </c>
      <c r="D25" s="67" t="s">
        <v>3445</v>
      </c>
    </row>
    <row r="26">
      <c r="B26" s="60" t="s">
        <v>3003</v>
      </c>
      <c r="C26" s="50" t="s">
        <v>3446</v>
      </c>
      <c r="D26" s="70" t="s">
        <v>3447</v>
      </c>
    </row>
    <row r="27">
      <c r="B27" s="63" t="s">
        <v>1051</v>
      </c>
      <c r="C27" s="49"/>
      <c r="D27" s="69"/>
    </row>
    <row r="28">
      <c r="B28" s="60" t="s">
        <v>3212</v>
      </c>
      <c r="C28" s="50" t="s">
        <v>3448</v>
      </c>
      <c r="D28" s="70" t="s">
        <v>3449</v>
      </c>
    </row>
    <row r="29">
      <c r="B29" s="61" t="s">
        <v>3214</v>
      </c>
      <c r="C29" s="47" t="s">
        <v>585</v>
      </c>
      <c r="D29" s="67" t="s">
        <v>3450</v>
      </c>
    </row>
    <row r="30">
      <c r="B30" s="64" t="s">
        <v>3003</v>
      </c>
      <c r="C30" s="51" t="s">
        <v>2289</v>
      </c>
      <c r="D30" s="71" t="s">
        <v>3451</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3452</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1319</v>
      </c>
      <c r="D11" s="70" t="s">
        <v>3453</v>
      </c>
    </row>
    <row r="12">
      <c r="B12" s="61" t="s">
        <v>3214</v>
      </c>
      <c r="C12" s="47" t="s">
        <v>2612</v>
      </c>
      <c r="D12" s="67" t="s">
        <v>2717</v>
      </c>
    </row>
    <row r="13">
      <c r="B13" s="60" t="s">
        <v>3003</v>
      </c>
      <c r="C13" s="50" t="s">
        <v>258</v>
      </c>
      <c r="D13" s="70" t="s">
        <v>3454</v>
      </c>
    </row>
    <row r="14">
      <c r="B14" s="63" t="s">
        <v>117</v>
      </c>
      <c r="C14" s="49"/>
      <c r="D14" s="69"/>
    </row>
    <row r="15">
      <c r="B15" s="60" t="s">
        <v>3212</v>
      </c>
      <c r="C15" s="50" t="s">
        <v>1429</v>
      </c>
      <c r="D15" s="70" t="s">
        <v>3455</v>
      </c>
    </row>
    <row r="16">
      <c r="B16" s="61" t="s">
        <v>3214</v>
      </c>
      <c r="C16" s="47" t="s">
        <v>220</v>
      </c>
      <c r="D16" s="67" t="s">
        <v>3456</v>
      </c>
    </row>
    <row r="17">
      <c r="B17" s="60" t="s">
        <v>3003</v>
      </c>
      <c r="C17" s="50" t="s">
        <v>3457</v>
      </c>
      <c r="D17" s="70" t="s">
        <v>3458</v>
      </c>
    </row>
    <row r="18">
      <c r="B18" s="63" t="s">
        <v>170</v>
      </c>
      <c r="C18" s="49"/>
      <c r="D18" s="69"/>
    </row>
    <row r="19">
      <c r="B19" s="60" t="s">
        <v>3212</v>
      </c>
      <c r="C19" s="50" t="s">
        <v>3459</v>
      </c>
      <c r="D19" s="70" t="s">
        <v>3460</v>
      </c>
    </row>
    <row r="20">
      <c r="B20" s="61" t="s">
        <v>3214</v>
      </c>
      <c r="C20" s="47" t="s">
        <v>1124</v>
      </c>
      <c r="D20" s="67" t="s">
        <v>3461</v>
      </c>
    </row>
    <row r="21">
      <c r="B21" s="60" t="s">
        <v>3003</v>
      </c>
      <c r="C21" s="50" t="s">
        <v>1468</v>
      </c>
      <c r="D21" s="70" t="s">
        <v>3462</v>
      </c>
    </row>
    <row r="22">
      <c r="B22" s="62" t="s">
        <v>218</v>
      </c>
      <c r="C22" s="48"/>
      <c r="D22" s="68"/>
    </row>
    <row r="23">
      <c r="B23" s="63" t="s">
        <v>1020</v>
      </c>
      <c r="C23" s="49"/>
      <c r="D23" s="69"/>
    </row>
    <row r="24">
      <c r="B24" s="60" t="s">
        <v>3212</v>
      </c>
      <c r="C24" s="50" t="s">
        <v>1122</v>
      </c>
      <c r="D24" s="70" t="s">
        <v>3463</v>
      </c>
    </row>
    <row r="25">
      <c r="B25" s="61" t="s">
        <v>3214</v>
      </c>
      <c r="C25" s="47" t="s">
        <v>63</v>
      </c>
      <c r="D25" s="67" t="s">
        <v>3464</v>
      </c>
    </row>
    <row r="26">
      <c r="B26" s="60" t="s">
        <v>3003</v>
      </c>
      <c r="C26" s="50" t="s">
        <v>2457</v>
      </c>
      <c r="D26" s="70" t="s">
        <v>3465</v>
      </c>
    </row>
    <row r="27">
      <c r="B27" s="63" t="s">
        <v>1051</v>
      </c>
      <c r="C27" s="49"/>
      <c r="D27" s="69"/>
    </row>
    <row r="28">
      <c r="B28" s="60" t="s">
        <v>3212</v>
      </c>
      <c r="C28" s="50" t="s">
        <v>1319</v>
      </c>
      <c r="D28" s="70" t="s">
        <v>3466</v>
      </c>
    </row>
    <row r="29">
      <c r="B29" s="61" t="s">
        <v>3214</v>
      </c>
      <c r="C29" s="47" t="s">
        <v>130</v>
      </c>
      <c r="D29" s="67" t="s">
        <v>3467</v>
      </c>
    </row>
    <row r="30">
      <c r="B30" s="64" t="s">
        <v>3003</v>
      </c>
      <c r="C30" s="51" t="s">
        <v>870</v>
      </c>
      <c r="D30" s="71" t="s">
        <v>3468</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3469</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3212</v>
      </c>
      <c r="C11" s="50" t="s">
        <v>1867</v>
      </c>
      <c r="D11" s="70" t="s">
        <v>3470</v>
      </c>
    </row>
    <row r="12">
      <c r="B12" s="61" t="s">
        <v>3214</v>
      </c>
      <c r="C12" s="47" t="s">
        <v>876</v>
      </c>
      <c r="D12" s="67" t="s">
        <v>3471</v>
      </c>
    </row>
    <row r="13">
      <c r="B13" s="60" t="s">
        <v>3003</v>
      </c>
      <c r="C13" s="50" t="s">
        <v>2254</v>
      </c>
      <c r="D13" s="70" t="s">
        <v>3472</v>
      </c>
    </row>
    <row r="14">
      <c r="B14" s="63" t="s">
        <v>117</v>
      </c>
      <c r="C14" s="49"/>
      <c r="D14" s="69"/>
    </row>
    <row r="15">
      <c r="B15" s="60" t="s">
        <v>3212</v>
      </c>
      <c r="C15" s="50" t="s">
        <v>994</v>
      </c>
      <c r="D15" s="70" t="s">
        <v>3473</v>
      </c>
    </row>
    <row r="16">
      <c r="B16" s="61" t="s">
        <v>3214</v>
      </c>
      <c r="C16" s="47" t="s">
        <v>644</v>
      </c>
      <c r="D16" s="67" t="s">
        <v>3474</v>
      </c>
    </row>
    <row r="17">
      <c r="B17" s="60" t="s">
        <v>3003</v>
      </c>
      <c r="C17" s="50" t="s">
        <v>1281</v>
      </c>
      <c r="D17" s="70" t="s">
        <v>3475</v>
      </c>
    </row>
    <row r="18">
      <c r="B18" s="63" t="s">
        <v>170</v>
      </c>
      <c r="C18" s="49"/>
      <c r="D18" s="69"/>
    </row>
    <row r="19">
      <c r="B19" s="60" t="s">
        <v>3212</v>
      </c>
      <c r="C19" s="50" t="s">
        <v>3476</v>
      </c>
      <c r="D19" s="70" t="s">
        <v>3477</v>
      </c>
    </row>
    <row r="20">
      <c r="B20" s="61" t="s">
        <v>3214</v>
      </c>
      <c r="C20" s="47" t="s">
        <v>2654</v>
      </c>
      <c r="D20" s="67" t="s">
        <v>3478</v>
      </c>
    </row>
    <row r="21">
      <c r="B21" s="60" t="s">
        <v>3003</v>
      </c>
      <c r="C21" s="50" t="s">
        <v>678</v>
      </c>
      <c r="D21" s="70" t="s">
        <v>3479</v>
      </c>
    </row>
    <row r="22">
      <c r="B22" s="62" t="s">
        <v>218</v>
      </c>
      <c r="C22" s="48"/>
      <c r="D22" s="68"/>
    </row>
    <row r="23">
      <c r="B23" s="63" t="s">
        <v>1020</v>
      </c>
      <c r="C23" s="49"/>
      <c r="D23" s="69"/>
    </row>
    <row r="24">
      <c r="B24" s="60" t="s">
        <v>3212</v>
      </c>
      <c r="C24" s="50" t="s">
        <v>1377</v>
      </c>
      <c r="D24" s="70" t="s">
        <v>3480</v>
      </c>
    </row>
    <row r="25">
      <c r="B25" s="61" t="s">
        <v>3214</v>
      </c>
      <c r="C25" s="47" t="s">
        <v>3481</v>
      </c>
      <c r="D25" s="67" t="s">
        <v>3482</v>
      </c>
    </row>
    <row r="26">
      <c r="B26" s="60" t="s">
        <v>3003</v>
      </c>
      <c r="C26" s="50" t="s">
        <v>3398</v>
      </c>
      <c r="D26" s="70" t="s">
        <v>3483</v>
      </c>
    </row>
    <row r="27">
      <c r="B27" s="63" t="s">
        <v>1051</v>
      </c>
      <c r="C27" s="49"/>
      <c r="D27" s="69"/>
    </row>
    <row r="28">
      <c r="B28" s="60" t="s">
        <v>3212</v>
      </c>
      <c r="C28" s="50" t="s">
        <v>933</v>
      </c>
      <c r="D28" s="70" t="s">
        <v>3484</v>
      </c>
    </row>
    <row r="29">
      <c r="B29" s="61" t="s">
        <v>3214</v>
      </c>
      <c r="C29" s="47" t="s">
        <v>656</v>
      </c>
      <c r="D29" s="67" t="s">
        <v>764</v>
      </c>
    </row>
    <row r="30">
      <c r="B30" s="64" t="s">
        <v>3003</v>
      </c>
      <c r="C30" s="51" t="s">
        <v>1445</v>
      </c>
      <c r="D30" s="71" t="s">
        <v>3485</v>
      </c>
    </row>
    <row r="31">
      <c r="B31" t="s">
        <v>403</v>
      </c>
    </row>
    <row r="32">
      <c r="B32" t="s">
        <v>404</v>
      </c>
    </row>
    <row r="33">
      <c r="B33"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3486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3487</v>
      </c>
      <c r="C11" s="50" t="s">
        <v>530</v>
      </c>
      <c r="D11" s="70" t="s">
        <v>3488</v>
      </c>
    </row>
    <row r="12">
      <c r="B12" s="61" t="s">
        <v>3489</v>
      </c>
      <c r="C12" s="47" t="s">
        <v>2348</v>
      </c>
      <c r="D12" s="67" t="s">
        <v>3490</v>
      </c>
    </row>
    <row r="13">
      <c r="B13" s="60" t="s">
        <v>3491</v>
      </c>
      <c r="C13" s="50" t="s">
        <v>1345</v>
      </c>
      <c r="D13" s="70" t="s">
        <v>3492</v>
      </c>
    </row>
    <row r="14">
      <c r="B14" s="61" t="s">
        <v>3003</v>
      </c>
      <c r="C14" s="47" t="s">
        <v>1203</v>
      </c>
      <c r="D14" s="67" t="s">
        <v>3493</v>
      </c>
    </row>
    <row r="15">
      <c r="B15" s="63" t="s">
        <v>117</v>
      </c>
      <c r="C15" s="49"/>
      <c r="D15" s="69"/>
    </row>
    <row r="16">
      <c r="B16" s="60" t="s">
        <v>3487</v>
      </c>
      <c r="C16" s="50" t="s">
        <v>1971</v>
      </c>
      <c r="D16" s="70" t="s">
        <v>3494</v>
      </c>
    </row>
    <row r="17">
      <c r="B17" s="61" t="s">
        <v>3489</v>
      </c>
      <c r="C17" s="47" t="s">
        <v>3495</v>
      </c>
      <c r="D17" s="67" t="s">
        <v>3496</v>
      </c>
    </row>
    <row r="18">
      <c r="B18" s="60" t="s">
        <v>3491</v>
      </c>
      <c r="C18" s="50" t="s">
        <v>270</v>
      </c>
      <c r="D18" s="70" t="s">
        <v>3497</v>
      </c>
    </row>
    <row r="19">
      <c r="B19" s="61" t="s">
        <v>3003</v>
      </c>
      <c r="C19" s="47" t="s">
        <v>3498</v>
      </c>
      <c r="D19" s="67" t="s">
        <v>3499</v>
      </c>
    </row>
    <row r="20">
      <c r="B20" s="63" t="s">
        <v>170</v>
      </c>
      <c r="C20" s="49"/>
      <c r="D20" s="69"/>
    </row>
    <row r="21">
      <c r="B21" s="60" t="s">
        <v>3487</v>
      </c>
      <c r="C21" s="50" t="s">
        <v>3039</v>
      </c>
      <c r="D21" s="70" t="s">
        <v>3500</v>
      </c>
    </row>
    <row r="22">
      <c r="B22" s="61" t="s">
        <v>3489</v>
      </c>
      <c r="C22" s="47" t="s">
        <v>1335</v>
      </c>
      <c r="D22" s="67" t="s">
        <v>3501</v>
      </c>
    </row>
    <row r="23">
      <c r="B23" s="60" t="s">
        <v>3491</v>
      </c>
      <c r="C23" s="50" t="s">
        <v>860</v>
      </c>
      <c r="D23" s="70" t="s">
        <v>3502</v>
      </c>
    </row>
    <row r="24">
      <c r="B24" s="61" t="s">
        <v>3003</v>
      </c>
      <c r="C24" s="47" t="s">
        <v>284</v>
      </c>
      <c r="D24" s="67" t="s">
        <v>3503</v>
      </c>
    </row>
    <row r="25">
      <c r="B25" s="62" t="s">
        <v>218</v>
      </c>
      <c r="C25" s="48"/>
      <c r="D25" s="68"/>
    </row>
    <row r="26">
      <c r="B26" s="63" t="s">
        <v>1020</v>
      </c>
      <c r="C26" s="49"/>
      <c r="D26" s="69"/>
    </row>
    <row r="27">
      <c r="B27" s="60" t="s">
        <v>3487</v>
      </c>
      <c r="C27" s="50" t="s">
        <v>530</v>
      </c>
      <c r="D27" s="70" t="s">
        <v>3488</v>
      </c>
    </row>
    <row r="28">
      <c r="B28" s="61" t="s">
        <v>3489</v>
      </c>
      <c r="C28" s="47" t="s">
        <v>144</v>
      </c>
      <c r="D28" s="67" t="s">
        <v>3504</v>
      </c>
    </row>
    <row r="29">
      <c r="B29" s="60" t="s">
        <v>3491</v>
      </c>
      <c r="C29" s="50" t="s">
        <v>2247</v>
      </c>
      <c r="D29" s="70" t="s">
        <v>3505</v>
      </c>
    </row>
    <row r="30">
      <c r="B30" s="61" t="s">
        <v>3003</v>
      </c>
      <c r="C30" s="47" t="s">
        <v>148</v>
      </c>
      <c r="D30" s="67" t="s">
        <v>3506</v>
      </c>
    </row>
    <row r="31">
      <c r="B31" s="63" t="s">
        <v>1051</v>
      </c>
      <c r="C31" s="49"/>
      <c r="D31" s="69"/>
    </row>
    <row r="32">
      <c r="B32" s="60" t="s">
        <v>3487</v>
      </c>
      <c r="C32" s="50" t="s">
        <v>642</v>
      </c>
      <c r="D32" s="70" t="s">
        <v>3507</v>
      </c>
    </row>
    <row r="33">
      <c r="B33" s="61" t="s">
        <v>3489</v>
      </c>
      <c r="C33" s="47" t="s">
        <v>1039</v>
      </c>
      <c r="D33" s="67" t="s">
        <v>3508</v>
      </c>
    </row>
    <row r="34">
      <c r="B34" s="60" t="s">
        <v>3491</v>
      </c>
      <c r="C34" s="50" t="s">
        <v>1445</v>
      </c>
      <c r="D34" s="70" t="s">
        <v>3509</v>
      </c>
    </row>
    <row r="35">
      <c r="B35" s="74" t="s">
        <v>3003</v>
      </c>
      <c r="C35" s="73" t="s">
        <v>1054</v>
      </c>
      <c r="D35" s="75" t="s">
        <v>3510</v>
      </c>
    </row>
    <row r="36">
      <c r="B36" t="s">
        <v>403</v>
      </c>
    </row>
    <row r="37">
      <c r="B37" t="s">
        <v>404</v>
      </c>
    </row>
    <row r="38">
      <c r="B3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3511</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1082</v>
      </c>
      <c r="C11" s="50" t="s">
        <v>1110</v>
      </c>
      <c r="D11" s="50" t="s">
        <v>3512</v>
      </c>
      <c r="E11" s="50" t="s">
        <v>1948</v>
      </c>
      <c r="F11" s="50" t="s">
        <v>3513</v>
      </c>
      <c r="G11" s="50" t="s">
        <v>3361</v>
      </c>
      <c r="H11" s="70" t="s">
        <v>3514</v>
      </c>
    </row>
    <row r="12">
      <c r="B12" s="61" t="s">
        <v>1095</v>
      </c>
      <c r="C12" s="47" t="s">
        <v>598</v>
      </c>
      <c r="D12" s="47" t="s">
        <v>3515</v>
      </c>
      <c r="E12" s="47" t="s">
        <v>1612</v>
      </c>
      <c r="F12" s="47" t="s">
        <v>2069</v>
      </c>
      <c r="G12" s="47" t="s">
        <v>692</v>
      </c>
      <c r="H12" s="67" t="s">
        <v>3516</v>
      </c>
    </row>
    <row r="13">
      <c r="B13" s="63" t="s">
        <v>117</v>
      </c>
      <c r="C13" s="49"/>
      <c r="D13" s="49"/>
      <c r="E13" s="49"/>
      <c r="F13" s="49"/>
      <c r="G13" s="49"/>
      <c r="H13" s="69"/>
    </row>
    <row r="14">
      <c r="B14" s="60" t="s">
        <v>1082</v>
      </c>
      <c r="C14" s="50" t="s">
        <v>795</v>
      </c>
      <c r="D14" s="50" t="s">
        <v>3517</v>
      </c>
      <c r="E14" s="50" t="s">
        <v>682</v>
      </c>
      <c r="F14" s="50" t="s">
        <v>3518</v>
      </c>
      <c r="G14" s="50" t="s">
        <v>3519</v>
      </c>
      <c r="H14" s="70" t="s">
        <v>3520</v>
      </c>
    </row>
    <row r="15">
      <c r="B15" s="61" t="s">
        <v>1095</v>
      </c>
      <c r="C15" s="47" t="s">
        <v>625</v>
      </c>
      <c r="D15" s="47" t="s">
        <v>3521</v>
      </c>
      <c r="E15" s="47" t="s">
        <v>828</v>
      </c>
      <c r="F15" s="47" t="s">
        <v>3522</v>
      </c>
      <c r="G15" s="47" t="s">
        <v>1352</v>
      </c>
      <c r="H15" s="67" t="s">
        <v>3523</v>
      </c>
    </row>
    <row r="16">
      <c r="B16" s="63" t="s">
        <v>170</v>
      </c>
      <c r="C16" s="49"/>
      <c r="D16" s="49"/>
      <c r="E16" s="49"/>
      <c r="F16" s="49"/>
      <c r="G16" s="49"/>
      <c r="H16" s="69"/>
    </row>
    <row r="17">
      <c r="B17" s="60" t="s">
        <v>1082</v>
      </c>
      <c r="C17" s="50" t="s">
        <v>650</v>
      </c>
      <c r="D17" s="50" t="s">
        <v>3524</v>
      </c>
      <c r="E17" s="50" t="s">
        <v>1823</v>
      </c>
      <c r="F17" s="50" t="s">
        <v>2033</v>
      </c>
      <c r="G17" s="50" t="s">
        <v>2868</v>
      </c>
      <c r="H17" s="70" t="s">
        <v>3525</v>
      </c>
    </row>
    <row r="18">
      <c r="B18" s="61" t="s">
        <v>1095</v>
      </c>
      <c r="C18" s="47" t="s">
        <v>551</v>
      </c>
      <c r="D18" s="47" t="s">
        <v>606</v>
      </c>
      <c r="E18" s="47" t="s">
        <v>577</v>
      </c>
      <c r="F18" s="47" t="s">
        <v>3526</v>
      </c>
      <c r="G18" s="47" t="s">
        <v>2870</v>
      </c>
      <c r="H18" s="67" t="s">
        <v>3527</v>
      </c>
    </row>
    <row r="19">
      <c r="B19" s="62" t="s">
        <v>218</v>
      </c>
      <c r="C19" s="48"/>
      <c r="D19" s="48"/>
      <c r="E19" s="48"/>
      <c r="F19" s="48"/>
      <c r="G19" s="48"/>
      <c r="H19" s="68"/>
    </row>
    <row r="20">
      <c r="B20" s="63" t="s">
        <v>1020</v>
      </c>
      <c r="C20" s="49"/>
      <c r="D20" s="49"/>
      <c r="E20" s="49"/>
      <c r="F20" s="49"/>
      <c r="G20" s="49"/>
      <c r="H20" s="69"/>
    </row>
    <row r="21">
      <c r="B21" s="60" t="s">
        <v>1082</v>
      </c>
      <c r="C21" s="50" t="s">
        <v>435</v>
      </c>
      <c r="D21" s="50" t="s">
        <v>1142</v>
      </c>
      <c r="E21" s="50" t="s">
        <v>1169</v>
      </c>
      <c r="F21" s="50" t="s">
        <v>3528</v>
      </c>
      <c r="G21" s="50" t="s">
        <v>457</v>
      </c>
      <c r="H21" s="70" t="s">
        <v>3529</v>
      </c>
    </row>
    <row r="22">
      <c r="B22" s="61" t="s">
        <v>1095</v>
      </c>
      <c r="C22" s="47" t="s">
        <v>126</v>
      </c>
      <c r="D22" s="47" t="s">
        <v>1155</v>
      </c>
      <c r="E22" s="47" t="s">
        <v>630</v>
      </c>
      <c r="F22" s="47" t="s">
        <v>3530</v>
      </c>
      <c r="G22" s="47" t="s">
        <v>183</v>
      </c>
      <c r="H22" s="67" t="s">
        <v>3531</v>
      </c>
    </row>
    <row r="23">
      <c r="B23" s="63" t="s">
        <v>1051</v>
      </c>
      <c r="C23" s="49"/>
      <c r="D23" s="49"/>
      <c r="E23" s="49"/>
      <c r="F23" s="49"/>
      <c r="G23" s="49"/>
      <c r="H23" s="69"/>
    </row>
    <row r="24">
      <c r="B24" s="60" t="s">
        <v>1082</v>
      </c>
      <c r="C24" s="50" t="s">
        <v>2659</v>
      </c>
      <c r="D24" s="50" t="s">
        <v>3532</v>
      </c>
      <c r="E24" s="50" t="s">
        <v>3361</v>
      </c>
      <c r="F24" s="50" t="s">
        <v>3533</v>
      </c>
      <c r="G24" s="50" t="s">
        <v>1659</v>
      </c>
      <c r="H24" s="70" t="s">
        <v>3534</v>
      </c>
    </row>
    <row r="25">
      <c r="B25" s="74" t="s">
        <v>1095</v>
      </c>
      <c r="C25" s="73" t="s">
        <v>2271</v>
      </c>
      <c r="D25" s="73" t="s">
        <v>3535</v>
      </c>
      <c r="E25" s="73" t="s">
        <v>692</v>
      </c>
      <c r="F25" s="73" t="s">
        <v>3536</v>
      </c>
      <c r="G25" s="73" t="s">
        <v>1404</v>
      </c>
      <c r="H25" s="75" t="s">
        <v>3537</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3538</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1082</v>
      </c>
      <c r="C11" s="50" t="s">
        <v>714</v>
      </c>
      <c r="D11" s="50" t="s">
        <v>3539</v>
      </c>
      <c r="E11" s="50" t="s">
        <v>3540</v>
      </c>
      <c r="F11" s="50" t="s">
        <v>3541</v>
      </c>
      <c r="G11" s="50" t="s">
        <v>795</v>
      </c>
      <c r="H11" s="70" t="s">
        <v>3542</v>
      </c>
    </row>
    <row r="12">
      <c r="B12" s="61" t="s">
        <v>1095</v>
      </c>
      <c r="C12" s="47" t="s">
        <v>228</v>
      </c>
      <c r="D12" s="47" t="s">
        <v>229</v>
      </c>
      <c r="E12" s="47" t="s">
        <v>1688</v>
      </c>
      <c r="F12" s="47" t="s">
        <v>3543</v>
      </c>
      <c r="G12" s="47" t="s">
        <v>625</v>
      </c>
      <c r="H12" s="67" t="s">
        <v>3544</v>
      </c>
    </row>
    <row r="13">
      <c r="B13" s="63" t="s">
        <v>117</v>
      </c>
      <c r="C13" s="49"/>
      <c r="D13" s="49"/>
      <c r="E13" s="49"/>
      <c r="F13" s="49"/>
      <c r="G13" s="49"/>
      <c r="H13" s="69"/>
    </row>
    <row r="14">
      <c r="B14" s="60" t="s">
        <v>1082</v>
      </c>
      <c r="C14" s="50" t="s">
        <v>2594</v>
      </c>
      <c r="D14" s="50" t="s">
        <v>3545</v>
      </c>
      <c r="E14" s="50" t="s">
        <v>3546</v>
      </c>
      <c r="F14" s="50" t="s">
        <v>3547</v>
      </c>
      <c r="G14" s="50" t="s">
        <v>495</v>
      </c>
      <c r="H14" s="70" t="s">
        <v>3548</v>
      </c>
    </row>
    <row r="15">
      <c r="B15" s="61" t="s">
        <v>1095</v>
      </c>
      <c r="C15" s="47" t="s">
        <v>228</v>
      </c>
      <c r="D15" s="47" t="s">
        <v>229</v>
      </c>
      <c r="E15" s="47" t="s">
        <v>228</v>
      </c>
      <c r="F15" s="47" t="s">
        <v>229</v>
      </c>
      <c r="G15" s="47" t="s">
        <v>315</v>
      </c>
      <c r="H15" s="67" t="s">
        <v>3549</v>
      </c>
    </row>
    <row r="16">
      <c r="B16" s="63" t="s">
        <v>170</v>
      </c>
      <c r="C16" s="49"/>
      <c r="D16" s="49"/>
      <c r="E16" s="49"/>
      <c r="F16" s="49"/>
      <c r="G16" s="49"/>
      <c r="H16" s="69"/>
    </row>
    <row r="17">
      <c r="B17" s="60" t="s">
        <v>1082</v>
      </c>
      <c r="C17" s="50" t="s">
        <v>3550</v>
      </c>
      <c r="D17" s="50" t="s">
        <v>3551</v>
      </c>
      <c r="E17" s="50" t="s">
        <v>3552</v>
      </c>
      <c r="F17" s="50" t="s">
        <v>3553</v>
      </c>
      <c r="G17" s="50" t="s">
        <v>2417</v>
      </c>
      <c r="H17" s="70" t="s">
        <v>3554</v>
      </c>
    </row>
    <row r="18">
      <c r="B18" s="61" t="s">
        <v>1095</v>
      </c>
      <c r="C18" s="47" t="s">
        <v>1913</v>
      </c>
      <c r="D18" s="47" t="s">
        <v>3555</v>
      </c>
      <c r="E18" s="47" t="s">
        <v>3556</v>
      </c>
      <c r="F18" s="47" t="s">
        <v>3557</v>
      </c>
      <c r="G18" s="47" t="s">
        <v>530</v>
      </c>
      <c r="H18" s="67" t="s">
        <v>3558</v>
      </c>
    </row>
    <row r="19">
      <c r="B19" s="62" t="s">
        <v>218</v>
      </c>
      <c r="C19" s="48"/>
      <c r="D19" s="48"/>
      <c r="E19" s="48"/>
      <c r="F19" s="48"/>
      <c r="G19" s="48"/>
      <c r="H19" s="68"/>
    </row>
    <row r="20">
      <c r="B20" s="63" t="s">
        <v>1020</v>
      </c>
      <c r="C20" s="49"/>
      <c r="D20" s="49"/>
      <c r="E20" s="49"/>
      <c r="F20" s="49"/>
      <c r="G20" s="49"/>
      <c r="H20" s="69"/>
    </row>
    <row r="21">
      <c r="B21" s="60" t="s">
        <v>1082</v>
      </c>
      <c r="C21" s="50" t="s">
        <v>3546</v>
      </c>
      <c r="D21" s="50" t="s">
        <v>3559</v>
      </c>
      <c r="E21" s="50" t="s">
        <v>1171</v>
      </c>
      <c r="F21" s="50" t="s">
        <v>3560</v>
      </c>
      <c r="G21" s="50" t="s">
        <v>1629</v>
      </c>
      <c r="H21" s="70" t="s">
        <v>453</v>
      </c>
    </row>
    <row r="22">
      <c r="B22" s="61" t="s">
        <v>1095</v>
      </c>
      <c r="C22" s="47" t="s">
        <v>228</v>
      </c>
      <c r="D22" s="47" t="s">
        <v>229</v>
      </c>
      <c r="E22" s="47" t="s">
        <v>1185</v>
      </c>
      <c r="F22" s="47" t="s">
        <v>3561</v>
      </c>
      <c r="G22" s="47" t="s">
        <v>1971</v>
      </c>
      <c r="H22" s="67" t="s">
        <v>179</v>
      </c>
    </row>
    <row r="23">
      <c r="B23" s="63" t="s">
        <v>1051</v>
      </c>
      <c r="C23" s="49"/>
      <c r="D23" s="49"/>
      <c r="E23" s="49"/>
      <c r="F23" s="49"/>
      <c r="G23" s="49"/>
      <c r="H23" s="69"/>
    </row>
    <row r="24">
      <c r="B24" s="60" t="s">
        <v>1082</v>
      </c>
      <c r="C24" s="50" t="s">
        <v>2092</v>
      </c>
      <c r="D24" s="50" t="s">
        <v>3562</v>
      </c>
      <c r="E24" s="50" t="s">
        <v>1145</v>
      </c>
      <c r="F24" s="50" t="s">
        <v>3563</v>
      </c>
      <c r="G24" s="50" t="s">
        <v>3564</v>
      </c>
      <c r="H24" s="70" t="s">
        <v>3565</v>
      </c>
    </row>
    <row r="25">
      <c r="B25" s="74" t="s">
        <v>1095</v>
      </c>
      <c r="C25" s="73" t="s">
        <v>228</v>
      </c>
      <c r="D25" s="73" t="s">
        <v>229</v>
      </c>
      <c r="E25" s="73" t="s">
        <v>228</v>
      </c>
      <c r="F25" s="73" t="s">
        <v>229</v>
      </c>
      <c r="G25" s="73" t="s">
        <v>1408</v>
      </c>
      <c r="H25" s="75" t="s">
        <v>3566</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3567</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1082</v>
      </c>
      <c r="C11" s="50" t="s">
        <v>1090</v>
      </c>
      <c r="D11" s="50" t="s">
        <v>3568</v>
      </c>
      <c r="E11" s="50" t="s">
        <v>714</v>
      </c>
      <c r="F11" s="50" t="s">
        <v>3569</v>
      </c>
      <c r="G11" s="50" t="s">
        <v>2577</v>
      </c>
      <c r="H11" s="70" t="s">
        <v>3570</v>
      </c>
    </row>
    <row r="12">
      <c r="B12" s="61" t="s">
        <v>1095</v>
      </c>
      <c r="C12" s="47" t="s">
        <v>749</v>
      </c>
      <c r="D12" s="47" t="s">
        <v>3571</v>
      </c>
      <c r="E12" s="47" t="s">
        <v>696</v>
      </c>
      <c r="F12" s="47" t="s">
        <v>3572</v>
      </c>
      <c r="G12" s="47" t="s">
        <v>228</v>
      </c>
      <c r="H12" s="67" t="s">
        <v>229</v>
      </c>
    </row>
    <row r="13">
      <c r="B13" s="63" t="s">
        <v>117</v>
      </c>
      <c r="C13" s="49"/>
      <c r="D13" s="49"/>
      <c r="E13" s="49"/>
      <c r="F13" s="49"/>
      <c r="G13" s="49"/>
      <c r="H13" s="69"/>
    </row>
    <row r="14">
      <c r="B14" s="60" t="s">
        <v>1082</v>
      </c>
      <c r="C14" s="50" t="s">
        <v>723</v>
      </c>
      <c r="D14" s="50" t="s">
        <v>3573</v>
      </c>
      <c r="E14" s="50" t="s">
        <v>523</v>
      </c>
      <c r="F14" s="50" t="s">
        <v>3574</v>
      </c>
      <c r="G14" s="50" t="s">
        <v>2631</v>
      </c>
      <c r="H14" s="70" t="s">
        <v>3575</v>
      </c>
    </row>
    <row r="15">
      <c r="B15" s="61" t="s">
        <v>1095</v>
      </c>
      <c r="C15" s="47" t="s">
        <v>906</v>
      </c>
      <c r="D15" s="47" t="s">
        <v>3576</v>
      </c>
      <c r="E15" s="47" t="s">
        <v>372</v>
      </c>
      <c r="F15" s="47" t="s">
        <v>3577</v>
      </c>
      <c r="G15" s="47" t="s">
        <v>228</v>
      </c>
      <c r="H15" s="67" t="s">
        <v>229</v>
      </c>
    </row>
    <row r="16">
      <c r="B16" s="63" t="s">
        <v>170</v>
      </c>
      <c r="C16" s="49"/>
      <c r="D16" s="49"/>
      <c r="E16" s="49"/>
      <c r="F16" s="49"/>
      <c r="G16" s="49"/>
      <c r="H16" s="69"/>
    </row>
    <row r="17">
      <c r="B17" s="60" t="s">
        <v>1082</v>
      </c>
      <c r="C17" s="50" t="s">
        <v>1634</v>
      </c>
      <c r="D17" s="50" t="s">
        <v>3578</v>
      </c>
      <c r="E17" s="50" t="s">
        <v>515</v>
      </c>
      <c r="F17" s="50" t="s">
        <v>3579</v>
      </c>
      <c r="G17" s="50" t="s">
        <v>2577</v>
      </c>
      <c r="H17" s="70" t="s">
        <v>2632</v>
      </c>
    </row>
    <row r="18">
      <c r="B18" s="61" t="s">
        <v>1095</v>
      </c>
      <c r="C18" s="47" t="s">
        <v>1239</v>
      </c>
      <c r="D18" s="47" t="s">
        <v>3580</v>
      </c>
      <c r="E18" s="47" t="s">
        <v>1614</v>
      </c>
      <c r="F18" s="47" t="s">
        <v>3581</v>
      </c>
      <c r="G18" s="47" t="s">
        <v>228</v>
      </c>
      <c r="H18" s="67" t="s">
        <v>229</v>
      </c>
    </row>
    <row r="19">
      <c r="B19" s="62" t="s">
        <v>218</v>
      </c>
      <c r="C19" s="48"/>
      <c r="D19" s="48"/>
      <c r="E19" s="48"/>
      <c r="F19" s="48"/>
      <c r="G19" s="48"/>
      <c r="H19" s="68"/>
    </row>
    <row r="20">
      <c r="B20" s="63" t="s">
        <v>1020</v>
      </c>
      <c r="C20" s="49"/>
      <c r="D20" s="49"/>
      <c r="E20" s="49"/>
      <c r="F20" s="49"/>
      <c r="G20" s="49"/>
      <c r="H20" s="69"/>
    </row>
    <row r="21">
      <c r="B21" s="60" t="s">
        <v>1082</v>
      </c>
      <c r="C21" s="50" t="s">
        <v>1116</v>
      </c>
      <c r="D21" s="50" t="s">
        <v>3582</v>
      </c>
      <c r="E21" s="50" t="s">
        <v>1171</v>
      </c>
      <c r="F21" s="50" t="s">
        <v>3583</v>
      </c>
      <c r="G21" s="50" t="s">
        <v>2631</v>
      </c>
      <c r="H21" s="70" t="s">
        <v>3575</v>
      </c>
    </row>
    <row r="22">
      <c r="B22" s="61" t="s">
        <v>1095</v>
      </c>
      <c r="C22" s="47" t="s">
        <v>656</v>
      </c>
      <c r="D22" s="47" t="s">
        <v>3584</v>
      </c>
      <c r="E22" s="47" t="s">
        <v>1185</v>
      </c>
      <c r="F22" s="47" t="s">
        <v>3585</v>
      </c>
      <c r="G22" s="47" t="s">
        <v>228</v>
      </c>
      <c r="H22" s="67" t="s">
        <v>229</v>
      </c>
    </row>
    <row r="23">
      <c r="B23" s="63" t="s">
        <v>1051</v>
      </c>
      <c r="C23" s="49"/>
      <c r="D23" s="49"/>
      <c r="E23" s="49"/>
      <c r="F23" s="49"/>
      <c r="G23" s="49"/>
      <c r="H23" s="69"/>
    </row>
    <row r="24">
      <c r="B24" s="60" t="s">
        <v>1082</v>
      </c>
      <c r="C24" s="50" t="s">
        <v>429</v>
      </c>
      <c r="D24" s="50" t="s">
        <v>3586</v>
      </c>
      <c r="E24" s="50" t="s">
        <v>2419</v>
      </c>
      <c r="F24" s="50" t="s">
        <v>3587</v>
      </c>
      <c r="G24" s="50" t="s">
        <v>2577</v>
      </c>
      <c r="H24" s="70" t="s">
        <v>3588</v>
      </c>
    </row>
    <row r="25">
      <c r="B25" s="74" t="s">
        <v>1095</v>
      </c>
      <c r="C25" s="73" t="s">
        <v>120</v>
      </c>
      <c r="D25" s="73" t="s">
        <v>3589</v>
      </c>
      <c r="E25" s="73" t="s">
        <v>566</v>
      </c>
      <c r="F25" s="73" t="s">
        <v>3590</v>
      </c>
      <c r="G25" s="73" t="s">
        <v>228</v>
      </c>
      <c r="H25" s="75" t="s">
        <v>229</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3591</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1082</v>
      </c>
      <c r="C11" s="50" t="s">
        <v>716</v>
      </c>
      <c r="D11" s="50" t="s">
        <v>3592</v>
      </c>
      <c r="E11" s="50" t="s">
        <v>2594</v>
      </c>
      <c r="F11" s="50" t="s">
        <v>3593</v>
      </c>
      <c r="G11" s="50" t="s">
        <v>2313</v>
      </c>
      <c r="H11" s="70" t="s">
        <v>3594</v>
      </c>
    </row>
    <row r="12">
      <c r="B12" s="61" t="s">
        <v>1095</v>
      </c>
      <c r="C12" s="47" t="s">
        <v>228</v>
      </c>
      <c r="D12" s="47" t="s">
        <v>229</v>
      </c>
      <c r="E12" s="47" t="s">
        <v>228</v>
      </c>
      <c r="F12" s="47" t="s">
        <v>229</v>
      </c>
      <c r="G12" s="47" t="s">
        <v>2017</v>
      </c>
      <c r="H12" s="67" t="s">
        <v>3595</v>
      </c>
    </row>
    <row r="13">
      <c r="B13" s="63" t="s">
        <v>117</v>
      </c>
      <c r="C13" s="49"/>
      <c r="D13" s="49"/>
      <c r="E13" s="49"/>
      <c r="F13" s="49"/>
      <c r="G13" s="49"/>
      <c r="H13" s="69"/>
    </row>
    <row r="14">
      <c r="B14" s="60" t="s">
        <v>1082</v>
      </c>
      <c r="C14" s="50" t="s">
        <v>2594</v>
      </c>
      <c r="D14" s="50" t="s">
        <v>2630</v>
      </c>
      <c r="E14" s="50" t="s">
        <v>3552</v>
      </c>
      <c r="F14" s="50" t="s">
        <v>3596</v>
      </c>
      <c r="G14" s="50" t="s">
        <v>2331</v>
      </c>
      <c r="H14" s="70" t="s">
        <v>3597</v>
      </c>
    </row>
    <row r="15">
      <c r="B15" s="61" t="s">
        <v>1095</v>
      </c>
      <c r="C15" s="47" t="s">
        <v>228</v>
      </c>
      <c r="D15" s="47" t="s">
        <v>229</v>
      </c>
      <c r="E15" s="47" t="s">
        <v>228</v>
      </c>
      <c r="F15" s="47" t="s">
        <v>229</v>
      </c>
      <c r="G15" s="47" t="s">
        <v>879</v>
      </c>
      <c r="H15" s="67" t="s">
        <v>3598</v>
      </c>
    </row>
    <row r="16">
      <c r="B16" s="63" t="s">
        <v>170</v>
      </c>
      <c r="C16" s="49"/>
      <c r="D16" s="49"/>
      <c r="E16" s="49"/>
      <c r="F16" s="49"/>
      <c r="G16" s="49"/>
      <c r="H16" s="69"/>
    </row>
    <row r="17">
      <c r="B17" s="60" t="s">
        <v>1082</v>
      </c>
      <c r="C17" s="50" t="s">
        <v>2575</v>
      </c>
      <c r="D17" s="50" t="s">
        <v>3599</v>
      </c>
      <c r="E17" s="50" t="s">
        <v>1171</v>
      </c>
      <c r="F17" s="50" t="s">
        <v>3583</v>
      </c>
      <c r="G17" s="50" t="s">
        <v>2092</v>
      </c>
      <c r="H17" s="70" t="s">
        <v>3600</v>
      </c>
    </row>
    <row r="18">
      <c r="B18" s="61" t="s">
        <v>1095</v>
      </c>
      <c r="C18" s="47" t="s">
        <v>1231</v>
      </c>
      <c r="D18" s="47" t="s">
        <v>3601</v>
      </c>
      <c r="E18" s="47" t="s">
        <v>1185</v>
      </c>
      <c r="F18" s="47" t="s">
        <v>3585</v>
      </c>
      <c r="G18" s="47" t="s">
        <v>1679</v>
      </c>
      <c r="H18" s="67" t="s">
        <v>2097</v>
      </c>
    </row>
    <row r="19">
      <c r="B19" s="62" t="s">
        <v>218</v>
      </c>
      <c r="C19" s="48"/>
      <c r="D19" s="48"/>
      <c r="E19" s="48"/>
      <c r="F19" s="48"/>
      <c r="G19" s="48"/>
      <c r="H19" s="68"/>
    </row>
    <row r="20">
      <c r="B20" s="63" t="s">
        <v>1020</v>
      </c>
      <c r="C20" s="49"/>
      <c r="D20" s="49"/>
      <c r="E20" s="49"/>
      <c r="F20" s="49"/>
      <c r="G20" s="49"/>
      <c r="H20" s="69"/>
    </row>
    <row r="21">
      <c r="B21" s="60" t="s">
        <v>1082</v>
      </c>
      <c r="C21" s="50" t="s">
        <v>3602</v>
      </c>
      <c r="D21" s="50" t="s">
        <v>3603</v>
      </c>
      <c r="E21" s="50" t="s">
        <v>2577</v>
      </c>
      <c r="F21" s="50" t="s">
        <v>3604</v>
      </c>
      <c r="G21" s="50" t="s">
        <v>714</v>
      </c>
      <c r="H21" s="70" t="s">
        <v>3605</v>
      </c>
    </row>
    <row r="22">
      <c r="B22" s="61" t="s">
        <v>1095</v>
      </c>
      <c r="C22" s="47" t="s">
        <v>1272</v>
      </c>
      <c r="D22" s="47" t="s">
        <v>3606</v>
      </c>
      <c r="E22" s="47" t="s">
        <v>228</v>
      </c>
      <c r="F22" s="47" t="s">
        <v>229</v>
      </c>
      <c r="G22" s="47" t="s">
        <v>696</v>
      </c>
      <c r="H22" s="67" t="s">
        <v>3607</v>
      </c>
    </row>
    <row r="23">
      <c r="B23" s="63" t="s">
        <v>1051</v>
      </c>
      <c r="C23" s="49"/>
      <c r="D23" s="49"/>
      <c r="E23" s="49"/>
      <c r="F23" s="49"/>
      <c r="G23" s="49"/>
      <c r="H23" s="69"/>
    </row>
    <row r="24">
      <c r="B24" s="60" t="s">
        <v>1082</v>
      </c>
      <c r="C24" s="50" t="s">
        <v>1118</v>
      </c>
      <c r="D24" s="50" t="s">
        <v>1119</v>
      </c>
      <c r="E24" s="50" t="s">
        <v>1118</v>
      </c>
      <c r="F24" s="50" t="s">
        <v>3608</v>
      </c>
      <c r="G24" s="50" t="s">
        <v>1988</v>
      </c>
      <c r="H24" s="70" t="s">
        <v>3609</v>
      </c>
    </row>
    <row r="25">
      <c r="B25" s="74" t="s">
        <v>1095</v>
      </c>
      <c r="C25" s="73" t="s">
        <v>228</v>
      </c>
      <c r="D25" s="73" t="s">
        <v>229</v>
      </c>
      <c r="E25" s="73" t="s">
        <v>228</v>
      </c>
      <c r="F25" s="73" t="s">
        <v>229</v>
      </c>
      <c r="G25" s="73" t="s">
        <v>797</v>
      </c>
      <c r="H25" s="75" t="s">
        <v>3610</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3611</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1082</v>
      </c>
      <c r="C11" s="50" t="s">
        <v>1132</v>
      </c>
      <c r="D11" s="70" t="s">
        <v>3612</v>
      </c>
    </row>
    <row r="12">
      <c r="B12" s="61" t="s">
        <v>1095</v>
      </c>
      <c r="C12" s="47" t="s">
        <v>1147</v>
      </c>
      <c r="D12" s="67" t="s">
        <v>3613</v>
      </c>
    </row>
    <row r="13">
      <c r="B13" s="63" t="s">
        <v>117</v>
      </c>
      <c r="C13" s="49"/>
      <c r="D13" s="69"/>
    </row>
    <row r="14">
      <c r="B14" s="60" t="s">
        <v>1082</v>
      </c>
      <c r="C14" s="50" t="s">
        <v>1819</v>
      </c>
      <c r="D14" s="70" t="s">
        <v>3614</v>
      </c>
    </row>
    <row r="15">
      <c r="B15" s="61" t="s">
        <v>1095</v>
      </c>
      <c r="C15" s="47" t="s">
        <v>3398</v>
      </c>
      <c r="D15" s="67" t="s">
        <v>3615</v>
      </c>
    </row>
    <row r="16">
      <c r="B16" s="63" t="s">
        <v>170</v>
      </c>
      <c r="C16" s="49"/>
      <c r="D16" s="69"/>
    </row>
    <row r="17">
      <c r="B17" s="60" t="s">
        <v>1082</v>
      </c>
      <c r="C17" s="50" t="s">
        <v>2992</v>
      </c>
      <c r="D17" s="70" t="s">
        <v>3616</v>
      </c>
    </row>
    <row r="18">
      <c r="B18" s="61" t="s">
        <v>1095</v>
      </c>
      <c r="C18" s="47" t="s">
        <v>3617</v>
      </c>
      <c r="D18" s="67" t="s">
        <v>3618</v>
      </c>
    </row>
    <row r="19">
      <c r="B19" s="62" t="s">
        <v>218</v>
      </c>
      <c r="C19" s="48"/>
      <c r="D19" s="68"/>
    </row>
    <row r="20">
      <c r="B20" s="63" t="s">
        <v>1020</v>
      </c>
      <c r="C20" s="49"/>
      <c r="D20" s="69"/>
    </row>
    <row r="21">
      <c r="B21" s="60" t="s">
        <v>1082</v>
      </c>
      <c r="C21" s="50" t="s">
        <v>2863</v>
      </c>
      <c r="D21" s="70" t="s">
        <v>3619</v>
      </c>
    </row>
    <row r="22">
      <c r="B22" s="61" t="s">
        <v>1095</v>
      </c>
      <c r="C22" s="47" t="s">
        <v>1391</v>
      </c>
      <c r="D22" s="67" t="s">
        <v>3620</v>
      </c>
    </row>
    <row r="23">
      <c r="B23" s="63" t="s">
        <v>1051</v>
      </c>
      <c r="C23" s="49"/>
      <c r="D23" s="69"/>
    </row>
    <row r="24">
      <c r="B24" s="60" t="s">
        <v>1082</v>
      </c>
      <c r="C24" s="50" t="s">
        <v>304</v>
      </c>
      <c r="D24" s="70" t="s">
        <v>3621</v>
      </c>
    </row>
    <row r="25">
      <c r="B25" s="74" t="s">
        <v>1095</v>
      </c>
      <c r="C25" s="73" t="s">
        <v>3622</v>
      </c>
      <c r="D25" s="75" t="s">
        <v>3623</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3624</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1082</v>
      </c>
      <c r="C11" s="50" t="s">
        <v>1778</v>
      </c>
      <c r="D11" s="70" t="s">
        <v>3625</v>
      </c>
    </row>
    <row r="12">
      <c r="B12" s="61" t="s">
        <v>1095</v>
      </c>
      <c r="C12" s="47" t="s">
        <v>1315</v>
      </c>
      <c r="D12" s="67" t="s">
        <v>3626</v>
      </c>
    </row>
    <row r="13">
      <c r="B13" s="63" t="s">
        <v>117</v>
      </c>
      <c r="C13" s="49"/>
      <c r="D13" s="69"/>
    </row>
    <row r="14">
      <c r="B14" s="60" t="s">
        <v>1082</v>
      </c>
      <c r="C14" s="50" t="s">
        <v>3627</v>
      </c>
      <c r="D14" s="70" t="s">
        <v>3628</v>
      </c>
    </row>
    <row r="15">
      <c r="B15" s="61" t="s">
        <v>1095</v>
      </c>
      <c r="C15" s="47" t="s">
        <v>1297</v>
      </c>
      <c r="D15" s="67" t="s">
        <v>3629</v>
      </c>
    </row>
    <row r="16">
      <c r="B16" s="63" t="s">
        <v>170</v>
      </c>
      <c r="C16" s="49"/>
      <c r="D16" s="69"/>
    </row>
    <row r="17">
      <c r="B17" s="60" t="s">
        <v>1082</v>
      </c>
      <c r="C17" s="50" t="s">
        <v>2434</v>
      </c>
      <c r="D17" s="70" t="s">
        <v>3630</v>
      </c>
    </row>
    <row r="18">
      <c r="B18" s="61" t="s">
        <v>1095</v>
      </c>
      <c r="C18" s="47" t="s">
        <v>1329</v>
      </c>
      <c r="D18" s="67" t="s">
        <v>3631</v>
      </c>
    </row>
    <row r="19">
      <c r="B19" s="62" t="s">
        <v>218</v>
      </c>
      <c r="C19" s="48"/>
      <c r="D19" s="68"/>
    </row>
    <row r="20">
      <c r="B20" s="63" t="s">
        <v>1020</v>
      </c>
      <c r="C20" s="49"/>
      <c r="D20" s="69"/>
    </row>
    <row r="21">
      <c r="B21" s="60" t="s">
        <v>1082</v>
      </c>
      <c r="C21" s="50" t="s">
        <v>495</v>
      </c>
      <c r="D21" s="70" t="s">
        <v>3632</v>
      </c>
    </row>
    <row r="22">
      <c r="B22" s="61" t="s">
        <v>1095</v>
      </c>
      <c r="C22" s="47" t="s">
        <v>315</v>
      </c>
      <c r="D22" s="67" t="s">
        <v>3633</v>
      </c>
    </row>
    <row r="23">
      <c r="B23" s="63" t="s">
        <v>1051</v>
      </c>
      <c r="C23" s="49"/>
      <c r="D23" s="69"/>
    </row>
    <row r="24">
      <c r="B24" s="60" t="s">
        <v>1082</v>
      </c>
      <c r="C24" s="50" t="s">
        <v>3634</v>
      </c>
      <c r="D24" s="70" t="s">
        <v>3635</v>
      </c>
    </row>
    <row r="25">
      <c r="B25" s="74" t="s">
        <v>1095</v>
      </c>
      <c r="C25" s="73" t="s">
        <v>1295</v>
      </c>
      <c r="D25" s="75" t="s">
        <v>3636</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3637</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1082</v>
      </c>
      <c r="C11" s="50" t="s">
        <v>2594</v>
      </c>
      <c r="D11" s="70" t="s">
        <v>3638</v>
      </c>
    </row>
    <row r="12">
      <c r="B12" s="61" t="s">
        <v>1095</v>
      </c>
      <c r="C12" s="47" t="s">
        <v>228</v>
      </c>
      <c r="D12" s="67" t="s">
        <v>229</v>
      </c>
    </row>
    <row r="13">
      <c r="B13" s="63" t="s">
        <v>117</v>
      </c>
      <c r="C13" s="49"/>
      <c r="D13" s="69"/>
    </row>
    <row r="14">
      <c r="B14" s="60" t="s">
        <v>1082</v>
      </c>
      <c r="C14" s="50" t="s">
        <v>2577</v>
      </c>
      <c r="D14" s="70" t="s">
        <v>3575</v>
      </c>
    </row>
    <row r="15">
      <c r="B15" s="61" t="s">
        <v>1095</v>
      </c>
      <c r="C15" s="47" t="s">
        <v>228</v>
      </c>
      <c r="D15" s="67" t="s">
        <v>229</v>
      </c>
    </row>
    <row r="16">
      <c r="B16" s="63" t="s">
        <v>170</v>
      </c>
      <c r="C16" s="49"/>
      <c r="D16" s="69"/>
    </row>
    <row r="17">
      <c r="B17" s="60" t="s">
        <v>1082</v>
      </c>
      <c r="C17" s="50" t="s">
        <v>3546</v>
      </c>
      <c r="D17" s="70" t="s">
        <v>3639</v>
      </c>
    </row>
    <row r="18">
      <c r="B18" s="61" t="s">
        <v>1095</v>
      </c>
      <c r="C18" s="47" t="s">
        <v>228</v>
      </c>
      <c r="D18" s="67" t="s">
        <v>229</v>
      </c>
    </row>
    <row r="19">
      <c r="B19" s="62" t="s">
        <v>218</v>
      </c>
      <c r="C19" s="48"/>
      <c r="D19" s="68"/>
    </row>
    <row r="20">
      <c r="B20" s="63" t="s">
        <v>1020</v>
      </c>
      <c r="C20" s="49"/>
      <c r="D20" s="69"/>
    </row>
    <row r="21">
      <c r="B21" s="60" t="s">
        <v>1082</v>
      </c>
      <c r="C21" s="50" t="s">
        <v>3546</v>
      </c>
      <c r="D21" s="70" t="s">
        <v>3640</v>
      </c>
    </row>
    <row r="22">
      <c r="B22" s="61" t="s">
        <v>1095</v>
      </c>
      <c r="C22" s="47" t="s">
        <v>228</v>
      </c>
      <c r="D22" s="67" t="s">
        <v>229</v>
      </c>
    </row>
    <row r="23">
      <c r="B23" s="63" t="s">
        <v>1051</v>
      </c>
      <c r="C23" s="49"/>
      <c r="D23" s="69"/>
    </row>
    <row r="24">
      <c r="B24" s="60" t="s">
        <v>1082</v>
      </c>
      <c r="C24" s="50" t="s">
        <v>3602</v>
      </c>
      <c r="D24" s="70" t="s">
        <v>3641</v>
      </c>
    </row>
    <row r="25">
      <c r="B25" s="74" t="s">
        <v>1095</v>
      </c>
      <c r="C25" s="73" t="s">
        <v>228</v>
      </c>
      <c r="D25" s="75" t="s">
        <v>229</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3642</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1082</v>
      </c>
      <c r="C11" s="50" t="s">
        <v>1140</v>
      </c>
      <c r="D11" s="70" t="s">
        <v>3643</v>
      </c>
    </row>
    <row r="12">
      <c r="B12" s="61" t="s">
        <v>1095</v>
      </c>
      <c r="C12" s="47" t="s">
        <v>1153</v>
      </c>
      <c r="D12" s="67" t="s">
        <v>3644</v>
      </c>
    </row>
    <row r="13">
      <c r="B13" s="63" t="s">
        <v>117</v>
      </c>
      <c r="C13" s="49"/>
      <c r="D13" s="69"/>
    </row>
    <row r="14">
      <c r="B14" s="60" t="s">
        <v>1082</v>
      </c>
      <c r="C14" s="50" t="s">
        <v>1704</v>
      </c>
      <c r="D14" s="70" t="s">
        <v>3645</v>
      </c>
    </row>
    <row r="15">
      <c r="B15" s="61" t="s">
        <v>1095</v>
      </c>
      <c r="C15" s="47" t="s">
        <v>3646</v>
      </c>
      <c r="D15" s="67" t="s">
        <v>3647</v>
      </c>
    </row>
    <row r="16">
      <c r="B16" s="63" t="s">
        <v>170</v>
      </c>
      <c r="C16" s="49"/>
      <c r="D16" s="69"/>
    </row>
    <row r="17">
      <c r="B17" s="60" t="s">
        <v>1082</v>
      </c>
      <c r="C17" s="50" t="s">
        <v>452</v>
      </c>
      <c r="D17" s="70" t="s">
        <v>3648</v>
      </c>
    </row>
    <row r="18">
      <c r="B18" s="61" t="s">
        <v>1095</v>
      </c>
      <c r="C18" s="47" t="s">
        <v>178</v>
      </c>
      <c r="D18" s="67" t="s">
        <v>3649</v>
      </c>
    </row>
    <row r="19">
      <c r="B19" s="62" t="s">
        <v>218</v>
      </c>
      <c r="C19" s="48"/>
      <c r="D19" s="68"/>
    </row>
    <row r="20">
      <c r="B20" s="63" t="s">
        <v>1020</v>
      </c>
      <c r="C20" s="49"/>
      <c r="D20" s="69"/>
    </row>
    <row r="21">
      <c r="B21" s="60" t="s">
        <v>1082</v>
      </c>
      <c r="C21" s="50" t="s">
        <v>2569</v>
      </c>
      <c r="D21" s="70" t="s">
        <v>3650</v>
      </c>
    </row>
    <row r="22">
      <c r="B22" s="61" t="s">
        <v>1095</v>
      </c>
      <c r="C22" s="47" t="s">
        <v>1889</v>
      </c>
      <c r="D22" s="67" t="s">
        <v>3651</v>
      </c>
    </row>
    <row r="23">
      <c r="B23" s="63" t="s">
        <v>1051</v>
      </c>
      <c r="C23" s="49"/>
      <c r="D23" s="69"/>
    </row>
    <row r="24">
      <c r="B24" s="60" t="s">
        <v>1082</v>
      </c>
      <c r="C24" s="50" t="s">
        <v>2028</v>
      </c>
      <c r="D24" s="70" t="s">
        <v>3652</v>
      </c>
    </row>
    <row r="25">
      <c r="B25" s="74" t="s">
        <v>1095</v>
      </c>
      <c r="C25" s="73" t="s">
        <v>610</v>
      </c>
      <c r="D25" s="75" t="s">
        <v>3653</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3654</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614</v>
      </c>
      <c r="C11" s="50" t="s">
        <v>2533</v>
      </c>
      <c r="D11" s="50" t="s">
        <v>3655</v>
      </c>
      <c r="E11" s="50" t="s">
        <v>1031</v>
      </c>
      <c r="F11" s="50" t="s">
        <v>3656</v>
      </c>
      <c r="G11" s="50" t="s">
        <v>2718</v>
      </c>
      <c r="H11" s="70" t="s">
        <v>3657</v>
      </c>
    </row>
    <row r="12">
      <c r="B12" s="61" t="s">
        <v>3658</v>
      </c>
      <c r="C12" s="47" t="s">
        <v>1411</v>
      </c>
      <c r="D12" s="47" t="s">
        <v>3659</v>
      </c>
      <c r="E12" s="47" t="s">
        <v>1046</v>
      </c>
      <c r="F12" s="47" t="s">
        <v>3660</v>
      </c>
      <c r="G12" s="47" t="s">
        <v>1442</v>
      </c>
      <c r="H12" s="67" t="s">
        <v>3661</v>
      </c>
    </row>
    <row r="13">
      <c r="B13" s="63" t="s">
        <v>117</v>
      </c>
      <c r="C13" s="49"/>
      <c r="D13" s="49"/>
      <c r="E13" s="49"/>
      <c r="F13" s="49"/>
      <c r="G13" s="49"/>
      <c r="H13" s="69"/>
    </row>
    <row r="14">
      <c r="B14" s="60" t="s">
        <v>614</v>
      </c>
      <c r="C14" s="50" t="s">
        <v>2624</v>
      </c>
      <c r="D14" s="50" t="s">
        <v>3662</v>
      </c>
      <c r="E14" s="50" t="s">
        <v>507</v>
      </c>
      <c r="F14" s="50" t="s">
        <v>3663</v>
      </c>
      <c r="G14" s="50" t="s">
        <v>777</v>
      </c>
      <c r="H14" s="70" t="s">
        <v>3664</v>
      </c>
    </row>
    <row r="15">
      <c r="B15" s="61" t="s">
        <v>3658</v>
      </c>
      <c r="C15" s="47" t="s">
        <v>564</v>
      </c>
      <c r="D15" s="47" t="s">
        <v>3665</v>
      </c>
      <c r="E15" s="47" t="s">
        <v>360</v>
      </c>
      <c r="F15" s="47" t="s">
        <v>3666</v>
      </c>
      <c r="G15" s="47" t="s">
        <v>3667</v>
      </c>
      <c r="H15" s="67" t="s">
        <v>3668</v>
      </c>
    </row>
    <row r="16">
      <c r="B16" s="63" t="s">
        <v>170</v>
      </c>
      <c r="C16" s="49"/>
      <c r="D16" s="49"/>
      <c r="E16" s="49"/>
      <c r="F16" s="49"/>
      <c r="G16" s="49"/>
      <c r="H16" s="69"/>
    </row>
    <row r="17">
      <c r="B17" s="60" t="s">
        <v>614</v>
      </c>
      <c r="C17" s="50" t="s">
        <v>1942</v>
      </c>
      <c r="D17" s="50" t="s">
        <v>3669</v>
      </c>
      <c r="E17" s="50" t="s">
        <v>457</v>
      </c>
      <c r="F17" s="50" t="s">
        <v>3670</v>
      </c>
      <c r="G17" s="50" t="s">
        <v>964</v>
      </c>
      <c r="H17" s="70" t="s">
        <v>3671</v>
      </c>
    </row>
    <row r="18">
      <c r="B18" s="61" t="s">
        <v>3658</v>
      </c>
      <c r="C18" s="47" t="s">
        <v>559</v>
      </c>
      <c r="D18" s="47" t="s">
        <v>3672</v>
      </c>
      <c r="E18" s="47" t="s">
        <v>183</v>
      </c>
      <c r="F18" s="47" t="s">
        <v>3673</v>
      </c>
      <c r="G18" s="47" t="s">
        <v>980</v>
      </c>
      <c r="H18" s="67" t="s">
        <v>3674</v>
      </c>
    </row>
    <row r="19">
      <c r="B19" s="62" t="s">
        <v>218</v>
      </c>
      <c r="C19" s="48"/>
      <c r="D19" s="48"/>
      <c r="E19" s="48"/>
      <c r="F19" s="48"/>
      <c r="G19" s="48"/>
      <c r="H19" s="68"/>
    </row>
    <row r="20">
      <c r="B20" s="63" t="s">
        <v>1020</v>
      </c>
      <c r="C20" s="49"/>
      <c r="D20" s="49"/>
      <c r="E20" s="49"/>
      <c r="F20" s="49"/>
      <c r="G20" s="49"/>
      <c r="H20" s="69"/>
    </row>
    <row r="21">
      <c r="B21" s="60" t="s">
        <v>614</v>
      </c>
      <c r="C21" s="50" t="s">
        <v>2624</v>
      </c>
      <c r="D21" s="50" t="s">
        <v>3675</v>
      </c>
      <c r="E21" s="50" t="s">
        <v>1138</v>
      </c>
      <c r="F21" s="50" t="s">
        <v>3676</v>
      </c>
      <c r="G21" s="50" t="s">
        <v>2230</v>
      </c>
      <c r="H21" s="70" t="s">
        <v>3677</v>
      </c>
    </row>
    <row r="22">
      <c r="B22" s="61" t="s">
        <v>3658</v>
      </c>
      <c r="C22" s="47" t="s">
        <v>564</v>
      </c>
      <c r="D22" s="47" t="s">
        <v>3678</v>
      </c>
      <c r="E22" s="47" t="s">
        <v>1151</v>
      </c>
      <c r="F22" s="47" t="s">
        <v>3679</v>
      </c>
      <c r="G22" s="47" t="s">
        <v>3680</v>
      </c>
      <c r="H22" s="67" t="s">
        <v>3681</v>
      </c>
    </row>
    <row r="23">
      <c r="B23" s="63" t="s">
        <v>1051</v>
      </c>
      <c r="C23" s="49"/>
      <c r="D23" s="49"/>
      <c r="E23" s="49"/>
      <c r="F23" s="49"/>
      <c r="G23" s="49"/>
      <c r="H23" s="69"/>
    </row>
    <row r="24">
      <c r="B24" s="60" t="s">
        <v>614</v>
      </c>
      <c r="C24" s="50" t="s">
        <v>2498</v>
      </c>
      <c r="D24" s="50" t="s">
        <v>3682</v>
      </c>
      <c r="E24" s="50" t="s">
        <v>3225</v>
      </c>
      <c r="F24" s="50" t="s">
        <v>3683</v>
      </c>
      <c r="G24" s="50" t="s">
        <v>3336</v>
      </c>
      <c r="H24" s="70" t="s">
        <v>3684</v>
      </c>
    </row>
    <row r="25">
      <c r="B25" s="74" t="s">
        <v>3658</v>
      </c>
      <c r="C25" s="73" t="s">
        <v>2488</v>
      </c>
      <c r="D25" s="73" t="s">
        <v>3685</v>
      </c>
      <c r="E25" s="73" t="s">
        <v>792</v>
      </c>
      <c r="F25" s="73" t="s">
        <v>3686</v>
      </c>
      <c r="G25" s="73" t="s">
        <v>337</v>
      </c>
      <c r="H25" s="75" t="s">
        <v>3687</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53"/>
      <c r="I2" s="53"/>
      <c r="J2" s="53"/>
      <c r="K2" s="53"/>
      <c r="L2" s="53"/>
      <c r="M2" s="53"/>
      <c r="N2" s="53"/>
      <c r="O2" s="53"/>
      <c r="P2" s="53"/>
      <c r="Q2" s="53"/>
      <c r="R2" s="53"/>
      <c r="S2" s="53"/>
      <c r="T2" s="72"/>
    </row>
    <row r="3" ht="6.95" customHeight="1">
      <c r="B3" s="33"/>
      <c r="T3" s="35"/>
    </row>
    <row r="4" ht="13.5" customHeight="1">
      <c r="B4" s="55" t="s">
        <v>3688</v>
      </c>
      <c r="T4" s="35"/>
    </row>
    <row r="5" ht="12" customHeight="1">
      <c r="B5" s="58" t="s">
        <v>36</v>
      </c>
      <c r="T5" s="35"/>
    </row>
    <row r="6" ht="6.95" customHeight="1">
      <c r="B6" s="56"/>
      <c r="C6" s="42"/>
      <c r="D6" s="43"/>
      <c r="E6" s="43"/>
      <c r="F6" s="43"/>
      <c r="G6" s="43"/>
      <c r="H6" s="43"/>
      <c r="I6" s="43"/>
      <c r="J6" s="43"/>
      <c r="K6" s="43"/>
      <c r="L6" s="43"/>
      <c r="M6" s="43"/>
      <c r="T6" s="35"/>
    </row>
    <row r="7" ht="12" customHeight="1">
      <c r="B7" s="59"/>
      <c r="C7" s="46" t="s">
        <v>916</v>
      </c>
      <c r="D7" s="46" t="s">
        <v>916</v>
      </c>
      <c r="E7" s="46" t="s">
        <v>917</v>
      </c>
      <c r="F7" s="46" t="s">
        <v>917</v>
      </c>
      <c r="G7" s="46" t="s">
        <v>918</v>
      </c>
      <c r="H7" s="46" t="s">
        <v>918</v>
      </c>
      <c r="I7" s="46" t="s">
        <v>919</v>
      </c>
      <c r="J7" s="46" t="s">
        <v>919</v>
      </c>
      <c r="K7" s="46" t="s">
        <v>920</v>
      </c>
      <c r="L7" s="46" t="s">
        <v>920</v>
      </c>
      <c r="M7" s="46" t="s">
        <v>921</v>
      </c>
      <c r="N7" s="46" t="s">
        <v>921</v>
      </c>
      <c r="O7" s="46" t="s">
        <v>922</v>
      </c>
      <c r="P7" s="46" t="s">
        <v>922</v>
      </c>
      <c r="Q7" s="46" t="s">
        <v>923</v>
      </c>
      <c r="R7" s="46" t="s">
        <v>923</v>
      </c>
      <c r="S7" s="46" t="s">
        <v>924</v>
      </c>
      <c r="T7" s="66" t="s">
        <v>924</v>
      </c>
    </row>
    <row r="8">
      <c r="B8" s="54"/>
      <c r="C8" s="44" t="s">
        <v>50</v>
      </c>
      <c r="D8" s="45"/>
      <c r="E8" s="45"/>
      <c r="F8" s="45"/>
      <c r="G8" s="45"/>
      <c r="H8" s="45"/>
      <c r="I8" s="45"/>
      <c r="J8" s="45"/>
      <c r="K8" s="45"/>
      <c r="L8" s="45"/>
      <c r="M8" s="45"/>
      <c r="T8" s="35"/>
    </row>
    <row r="9">
      <c r="B9" s="62" t="s">
        <v>925</v>
      </c>
      <c r="C9" s="48"/>
      <c r="D9" s="48"/>
      <c r="E9" s="48"/>
      <c r="F9" s="48"/>
      <c r="G9" s="48"/>
      <c r="H9" s="48"/>
      <c r="I9" s="48"/>
      <c r="J9" s="48"/>
      <c r="K9" s="48"/>
      <c r="L9" s="48"/>
      <c r="M9" s="48"/>
      <c r="N9" s="48"/>
      <c r="O9" s="48"/>
      <c r="P9" s="48"/>
      <c r="Q9" s="48"/>
      <c r="R9" s="48"/>
      <c r="S9" s="48"/>
      <c r="T9" s="68"/>
    </row>
    <row r="10">
      <c r="B10" s="63" t="s">
        <v>61</v>
      </c>
      <c r="C10" s="49"/>
      <c r="D10" s="49"/>
      <c r="E10" s="49"/>
      <c r="F10" s="49"/>
      <c r="G10" s="49"/>
      <c r="H10" s="49"/>
      <c r="I10" s="49"/>
      <c r="J10" s="49"/>
      <c r="K10" s="49"/>
      <c r="L10" s="49"/>
      <c r="M10" s="49"/>
      <c r="N10" s="49"/>
      <c r="O10" s="49"/>
      <c r="P10" s="49"/>
      <c r="Q10" s="49"/>
      <c r="R10" s="49"/>
      <c r="S10" s="49"/>
      <c r="T10" s="69"/>
    </row>
    <row r="11">
      <c r="B11" s="60" t="s">
        <v>3018</v>
      </c>
      <c r="C11" s="50" t="s">
        <v>2399</v>
      </c>
      <c r="D11" s="50" t="s">
        <v>3689</v>
      </c>
      <c r="E11" s="50" t="s">
        <v>3617</v>
      </c>
      <c r="F11" s="50" t="s">
        <v>3690</v>
      </c>
      <c r="G11" s="50" t="s">
        <v>1411</v>
      </c>
      <c r="H11" s="50" t="s">
        <v>3691</v>
      </c>
      <c r="I11" s="50" t="s">
        <v>228</v>
      </c>
      <c r="J11" s="50" t="s">
        <v>229</v>
      </c>
      <c r="K11" s="50" t="s">
        <v>1302</v>
      </c>
      <c r="L11" s="50" t="s">
        <v>3692</v>
      </c>
      <c r="M11" s="50" t="s">
        <v>228</v>
      </c>
      <c r="N11" s="50" t="s">
        <v>229</v>
      </c>
      <c r="O11" s="50" t="s">
        <v>228</v>
      </c>
      <c r="P11" s="50" t="s">
        <v>229</v>
      </c>
      <c r="Q11" s="50" t="s">
        <v>228</v>
      </c>
      <c r="R11" s="50" t="s">
        <v>229</v>
      </c>
      <c r="S11" s="50" t="s">
        <v>228</v>
      </c>
      <c r="T11" s="70" t="s">
        <v>229</v>
      </c>
    </row>
    <row r="12">
      <c r="B12" s="61" t="s">
        <v>3020</v>
      </c>
      <c r="C12" s="47" t="s">
        <v>315</v>
      </c>
      <c r="D12" s="47" t="s">
        <v>3693</v>
      </c>
      <c r="E12" s="47" t="s">
        <v>1408</v>
      </c>
      <c r="F12" s="47" t="s">
        <v>3694</v>
      </c>
      <c r="G12" s="47" t="s">
        <v>3695</v>
      </c>
      <c r="H12" s="47" t="s">
        <v>3696</v>
      </c>
      <c r="I12" s="47" t="s">
        <v>228</v>
      </c>
      <c r="J12" s="47" t="s">
        <v>229</v>
      </c>
      <c r="K12" s="47" t="s">
        <v>228</v>
      </c>
      <c r="L12" s="47" t="s">
        <v>229</v>
      </c>
      <c r="M12" s="47" t="s">
        <v>228</v>
      </c>
      <c r="N12" s="47" t="s">
        <v>229</v>
      </c>
      <c r="O12" s="47" t="s">
        <v>1743</v>
      </c>
      <c r="P12" s="47" t="s">
        <v>3697</v>
      </c>
      <c r="Q12" s="47" t="s">
        <v>228</v>
      </c>
      <c r="R12" s="47" t="s">
        <v>229</v>
      </c>
      <c r="S12" s="47" t="s">
        <v>228</v>
      </c>
      <c r="T12" s="67" t="s">
        <v>229</v>
      </c>
    </row>
    <row r="13">
      <c r="B13" s="60" t="s">
        <v>3022</v>
      </c>
      <c r="C13" s="50" t="s">
        <v>84</v>
      </c>
      <c r="D13" s="50" t="s">
        <v>3698</v>
      </c>
      <c r="E13" s="50" t="s">
        <v>3699</v>
      </c>
      <c r="F13" s="50" t="s">
        <v>3700</v>
      </c>
      <c r="G13" s="50" t="s">
        <v>1793</v>
      </c>
      <c r="H13" s="50" t="s">
        <v>3701</v>
      </c>
      <c r="I13" s="50" t="s">
        <v>3495</v>
      </c>
      <c r="J13" s="50" t="s">
        <v>3702</v>
      </c>
      <c r="K13" s="50" t="s">
        <v>3121</v>
      </c>
      <c r="L13" s="50" t="s">
        <v>3703</v>
      </c>
      <c r="M13" s="50" t="s">
        <v>974</v>
      </c>
      <c r="N13" s="50" t="s">
        <v>3704</v>
      </c>
      <c r="O13" s="50" t="s">
        <v>3406</v>
      </c>
      <c r="P13" s="50" t="s">
        <v>3705</v>
      </c>
      <c r="Q13" s="50" t="s">
        <v>935</v>
      </c>
      <c r="R13" s="50" t="s">
        <v>3706</v>
      </c>
      <c r="S13" s="50" t="s">
        <v>228</v>
      </c>
      <c r="T13" s="70" t="s">
        <v>229</v>
      </c>
    </row>
    <row r="14">
      <c r="B14" s="61" t="s">
        <v>3025</v>
      </c>
      <c r="C14" s="47" t="s">
        <v>321</v>
      </c>
      <c r="D14" s="47" t="s">
        <v>3707</v>
      </c>
      <c r="E14" s="47" t="s">
        <v>1414</v>
      </c>
      <c r="F14" s="47" t="s">
        <v>3708</v>
      </c>
      <c r="G14" s="47" t="s">
        <v>3680</v>
      </c>
      <c r="H14" s="47" t="s">
        <v>3709</v>
      </c>
      <c r="I14" s="47" t="s">
        <v>3710</v>
      </c>
      <c r="J14" s="47" t="s">
        <v>3711</v>
      </c>
      <c r="K14" s="47" t="s">
        <v>228</v>
      </c>
      <c r="L14" s="47" t="s">
        <v>229</v>
      </c>
      <c r="M14" s="47" t="s">
        <v>228</v>
      </c>
      <c r="N14" s="47" t="s">
        <v>229</v>
      </c>
      <c r="O14" s="47" t="s">
        <v>228</v>
      </c>
      <c r="P14" s="47" t="s">
        <v>229</v>
      </c>
      <c r="Q14" s="47" t="s">
        <v>228</v>
      </c>
      <c r="R14" s="47" t="s">
        <v>229</v>
      </c>
      <c r="S14" s="47" t="s">
        <v>228</v>
      </c>
      <c r="T14" s="67" t="s">
        <v>229</v>
      </c>
    </row>
    <row r="15">
      <c r="B15" s="60" t="s">
        <v>3026</v>
      </c>
      <c r="C15" s="50" t="s">
        <v>228</v>
      </c>
      <c r="D15" s="50" t="s">
        <v>229</v>
      </c>
      <c r="E15" s="50" t="s">
        <v>228</v>
      </c>
      <c r="F15" s="50" t="s">
        <v>229</v>
      </c>
      <c r="G15" s="50" t="s">
        <v>228</v>
      </c>
      <c r="H15" s="50" t="s">
        <v>229</v>
      </c>
      <c r="I15" s="50" t="s">
        <v>228</v>
      </c>
      <c r="J15" s="50" t="s">
        <v>229</v>
      </c>
      <c r="K15" s="50" t="s">
        <v>228</v>
      </c>
      <c r="L15" s="50" t="s">
        <v>229</v>
      </c>
      <c r="M15" s="50" t="s">
        <v>228</v>
      </c>
      <c r="N15" s="50" t="s">
        <v>229</v>
      </c>
      <c r="O15" s="50" t="s">
        <v>228</v>
      </c>
      <c r="P15" s="50" t="s">
        <v>229</v>
      </c>
      <c r="Q15" s="50" t="s">
        <v>228</v>
      </c>
      <c r="R15" s="50" t="s">
        <v>229</v>
      </c>
      <c r="S15" s="50" t="s">
        <v>228</v>
      </c>
      <c r="T15" s="70" t="s">
        <v>229</v>
      </c>
    </row>
    <row r="16">
      <c r="B16" s="63" t="s">
        <v>117</v>
      </c>
      <c r="C16" s="49"/>
      <c r="D16" s="49"/>
      <c r="E16" s="49"/>
      <c r="F16" s="49"/>
      <c r="G16" s="49"/>
      <c r="H16" s="49"/>
      <c r="I16" s="49"/>
      <c r="J16" s="49"/>
      <c r="K16" s="49"/>
      <c r="L16" s="49"/>
      <c r="M16" s="49"/>
      <c r="N16" s="49"/>
      <c r="O16" s="49"/>
      <c r="P16" s="49"/>
      <c r="Q16" s="49"/>
      <c r="R16" s="49"/>
      <c r="S16" s="49"/>
      <c r="T16" s="69"/>
    </row>
    <row r="17">
      <c r="B17" s="60" t="s">
        <v>3018</v>
      </c>
      <c r="C17" s="50" t="s">
        <v>1524</v>
      </c>
      <c r="D17" s="50" t="s">
        <v>3712</v>
      </c>
      <c r="E17" s="50" t="s">
        <v>2870</v>
      </c>
      <c r="F17" s="50" t="s">
        <v>3713</v>
      </c>
      <c r="G17" s="50" t="s">
        <v>527</v>
      </c>
      <c r="H17" s="50" t="s">
        <v>3714</v>
      </c>
      <c r="I17" s="50" t="s">
        <v>3715</v>
      </c>
      <c r="J17" s="50" t="s">
        <v>3716</v>
      </c>
      <c r="K17" s="50" t="s">
        <v>228</v>
      </c>
      <c r="L17" s="50" t="s">
        <v>229</v>
      </c>
      <c r="M17" s="50" t="s">
        <v>228</v>
      </c>
      <c r="N17" s="50" t="s">
        <v>229</v>
      </c>
      <c r="O17" s="50" t="s">
        <v>228</v>
      </c>
      <c r="P17" s="50" t="s">
        <v>229</v>
      </c>
      <c r="Q17" s="50" t="s">
        <v>228</v>
      </c>
      <c r="R17" s="50" t="s">
        <v>229</v>
      </c>
      <c r="S17" s="50" t="s">
        <v>228</v>
      </c>
      <c r="T17" s="70" t="s">
        <v>229</v>
      </c>
    </row>
    <row r="18">
      <c r="B18" s="61" t="s">
        <v>3020</v>
      </c>
      <c r="C18" s="47" t="s">
        <v>324</v>
      </c>
      <c r="D18" s="47" t="s">
        <v>3717</v>
      </c>
      <c r="E18" s="47" t="s">
        <v>67</v>
      </c>
      <c r="F18" s="47" t="s">
        <v>3718</v>
      </c>
      <c r="G18" s="47" t="s">
        <v>3719</v>
      </c>
      <c r="H18" s="47" t="s">
        <v>3720</v>
      </c>
      <c r="I18" s="47" t="s">
        <v>228</v>
      </c>
      <c r="J18" s="47" t="s">
        <v>229</v>
      </c>
      <c r="K18" s="47" t="s">
        <v>228</v>
      </c>
      <c r="L18" s="47" t="s">
        <v>229</v>
      </c>
      <c r="M18" s="47" t="s">
        <v>228</v>
      </c>
      <c r="N18" s="47" t="s">
        <v>229</v>
      </c>
      <c r="O18" s="47" t="s">
        <v>228</v>
      </c>
      <c r="P18" s="47" t="s">
        <v>229</v>
      </c>
      <c r="Q18" s="47" t="s">
        <v>228</v>
      </c>
      <c r="R18" s="47" t="s">
        <v>229</v>
      </c>
      <c r="S18" s="47" t="s">
        <v>228</v>
      </c>
      <c r="T18" s="67" t="s">
        <v>229</v>
      </c>
    </row>
    <row r="19">
      <c r="B19" s="60" t="s">
        <v>3022</v>
      </c>
      <c r="C19" s="50" t="s">
        <v>374</v>
      </c>
      <c r="D19" s="50" t="s">
        <v>3721</v>
      </c>
      <c r="E19" s="50" t="s">
        <v>347</v>
      </c>
      <c r="F19" s="50" t="s">
        <v>3722</v>
      </c>
      <c r="G19" s="50" t="s">
        <v>329</v>
      </c>
      <c r="H19" s="50" t="s">
        <v>3723</v>
      </c>
      <c r="I19" s="50" t="s">
        <v>393</v>
      </c>
      <c r="J19" s="50" t="s">
        <v>3724</v>
      </c>
      <c r="K19" s="50" t="s">
        <v>3725</v>
      </c>
      <c r="L19" s="50" t="s">
        <v>3726</v>
      </c>
      <c r="M19" s="50" t="s">
        <v>162</v>
      </c>
      <c r="N19" s="50" t="s">
        <v>3727</v>
      </c>
      <c r="O19" s="50" t="s">
        <v>1056</v>
      </c>
      <c r="P19" s="50" t="s">
        <v>3728</v>
      </c>
      <c r="Q19" s="50" t="s">
        <v>3729</v>
      </c>
      <c r="R19" s="50" t="s">
        <v>3730</v>
      </c>
      <c r="S19" s="50" t="s">
        <v>228</v>
      </c>
      <c r="T19" s="70" t="s">
        <v>229</v>
      </c>
    </row>
    <row r="20">
      <c r="B20" s="61" t="s">
        <v>3025</v>
      </c>
      <c r="C20" s="47" t="s">
        <v>1205</v>
      </c>
      <c r="D20" s="47" t="s">
        <v>3731</v>
      </c>
      <c r="E20" s="47" t="s">
        <v>1524</v>
      </c>
      <c r="F20" s="47" t="s">
        <v>3732</v>
      </c>
      <c r="G20" s="47" t="s">
        <v>1524</v>
      </c>
      <c r="H20" s="47" t="s">
        <v>3733</v>
      </c>
      <c r="I20" s="47" t="s">
        <v>2612</v>
      </c>
      <c r="J20" s="47" t="s">
        <v>3734</v>
      </c>
      <c r="K20" s="47" t="s">
        <v>1122</v>
      </c>
      <c r="L20" s="47" t="s">
        <v>3735</v>
      </c>
      <c r="M20" s="47" t="s">
        <v>228</v>
      </c>
      <c r="N20" s="47" t="s">
        <v>229</v>
      </c>
      <c r="O20" s="47" t="s">
        <v>3330</v>
      </c>
      <c r="P20" s="47" t="s">
        <v>3736</v>
      </c>
      <c r="Q20" s="47" t="s">
        <v>228</v>
      </c>
      <c r="R20" s="47" t="s">
        <v>229</v>
      </c>
      <c r="S20" s="47" t="s">
        <v>228</v>
      </c>
      <c r="T20" s="67" t="s">
        <v>229</v>
      </c>
    </row>
    <row r="21">
      <c r="B21" s="60" t="s">
        <v>3026</v>
      </c>
      <c r="C21" s="50" t="s">
        <v>228</v>
      </c>
      <c r="D21" s="50" t="s">
        <v>229</v>
      </c>
      <c r="E21" s="50" t="s">
        <v>228</v>
      </c>
      <c r="F21" s="50" t="s">
        <v>229</v>
      </c>
      <c r="G21" s="50" t="s">
        <v>228</v>
      </c>
      <c r="H21" s="50" t="s">
        <v>229</v>
      </c>
      <c r="I21" s="50" t="s">
        <v>228</v>
      </c>
      <c r="J21" s="50" t="s">
        <v>229</v>
      </c>
      <c r="K21" s="50" t="s">
        <v>228</v>
      </c>
      <c r="L21" s="50" t="s">
        <v>229</v>
      </c>
      <c r="M21" s="50" t="s">
        <v>228</v>
      </c>
      <c r="N21" s="50" t="s">
        <v>229</v>
      </c>
      <c r="O21" s="50" t="s">
        <v>228</v>
      </c>
      <c r="P21" s="50" t="s">
        <v>229</v>
      </c>
      <c r="Q21" s="50" t="s">
        <v>228</v>
      </c>
      <c r="R21" s="50" t="s">
        <v>229</v>
      </c>
      <c r="S21" s="50" t="s">
        <v>228</v>
      </c>
      <c r="T21" s="70" t="s">
        <v>229</v>
      </c>
    </row>
    <row r="22">
      <c r="B22" s="63" t="s">
        <v>170</v>
      </c>
      <c r="C22" s="49"/>
      <c r="D22" s="49"/>
      <c r="E22" s="49"/>
      <c r="F22" s="49"/>
      <c r="G22" s="49"/>
      <c r="H22" s="49"/>
      <c r="I22" s="49"/>
      <c r="J22" s="49"/>
      <c r="K22" s="49"/>
      <c r="L22" s="49"/>
      <c r="M22" s="49"/>
      <c r="N22" s="49"/>
      <c r="O22" s="49"/>
      <c r="P22" s="49"/>
      <c r="Q22" s="49"/>
      <c r="R22" s="49"/>
      <c r="S22" s="49"/>
      <c r="T22" s="69"/>
    </row>
    <row r="23">
      <c r="B23" s="60" t="s">
        <v>3018</v>
      </c>
      <c r="C23" s="50" t="s">
        <v>1325</v>
      </c>
      <c r="D23" s="50" t="s">
        <v>3737</v>
      </c>
      <c r="E23" s="50" t="s">
        <v>2711</v>
      </c>
      <c r="F23" s="50" t="s">
        <v>3738</v>
      </c>
      <c r="G23" s="50" t="s">
        <v>2612</v>
      </c>
      <c r="H23" s="50" t="s">
        <v>3739</v>
      </c>
      <c r="I23" s="50" t="s">
        <v>3740</v>
      </c>
      <c r="J23" s="50" t="s">
        <v>3741</v>
      </c>
      <c r="K23" s="50" t="s">
        <v>2708</v>
      </c>
      <c r="L23" s="50" t="s">
        <v>3742</v>
      </c>
      <c r="M23" s="50" t="s">
        <v>2711</v>
      </c>
      <c r="N23" s="50" t="s">
        <v>3743</v>
      </c>
      <c r="O23" s="50" t="s">
        <v>3744</v>
      </c>
      <c r="P23" s="50" t="s">
        <v>3745</v>
      </c>
      <c r="Q23" s="50" t="s">
        <v>228</v>
      </c>
      <c r="R23" s="50" t="s">
        <v>229</v>
      </c>
      <c r="S23" s="50" t="s">
        <v>228</v>
      </c>
      <c r="T23" s="70" t="s">
        <v>229</v>
      </c>
    </row>
    <row r="24">
      <c r="B24" s="61" t="s">
        <v>3020</v>
      </c>
      <c r="C24" s="47" t="s">
        <v>176</v>
      </c>
      <c r="D24" s="47" t="s">
        <v>3746</v>
      </c>
      <c r="E24" s="47" t="s">
        <v>69</v>
      </c>
      <c r="F24" s="47" t="s">
        <v>3747</v>
      </c>
      <c r="G24" s="47" t="s">
        <v>3748</v>
      </c>
      <c r="H24" s="47" t="s">
        <v>3749</v>
      </c>
      <c r="I24" s="47" t="s">
        <v>2945</v>
      </c>
      <c r="J24" s="47" t="s">
        <v>3750</v>
      </c>
      <c r="K24" s="47" t="s">
        <v>3751</v>
      </c>
      <c r="L24" s="47" t="s">
        <v>3752</v>
      </c>
      <c r="M24" s="47" t="s">
        <v>228</v>
      </c>
      <c r="N24" s="47" t="s">
        <v>229</v>
      </c>
      <c r="O24" s="47" t="s">
        <v>3753</v>
      </c>
      <c r="P24" s="47" t="s">
        <v>3754</v>
      </c>
      <c r="Q24" s="47" t="s">
        <v>228</v>
      </c>
      <c r="R24" s="47" t="s">
        <v>229</v>
      </c>
      <c r="S24" s="47" t="s">
        <v>228</v>
      </c>
      <c r="T24" s="67" t="s">
        <v>229</v>
      </c>
    </row>
    <row r="25">
      <c r="B25" s="60" t="s">
        <v>3022</v>
      </c>
      <c r="C25" s="50" t="s">
        <v>2372</v>
      </c>
      <c r="D25" s="50" t="s">
        <v>3755</v>
      </c>
      <c r="E25" s="50" t="s">
        <v>826</v>
      </c>
      <c r="F25" s="50" t="s">
        <v>3756</v>
      </c>
      <c r="G25" s="50" t="s">
        <v>327</v>
      </c>
      <c r="H25" s="50" t="s">
        <v>3757</v>
      </c>
      <c r="I25" s="50" t="s">
        <v>331</v>
      </c>
      <c r="J25" s="50" t="s">
        <v>3758</v>
      </c>
      <c r="K25" s="50" t="s">
        <v>3759</v>
      </c>
      <c r="L25" s="50" t="s">
        <v>3760</v>
      </c>
      <c r="M25" s="50" t="s">
        <v>2383</v>
      </c>
      <c r="N25" s="50" t="s">
        <v>3761</v>
      </c>
      <c r="O25" s="50" t="s">
        <v>2346</v>
      </c>
      <c r="P25" s="50" t="s">
        <v>3762</v>
      </c>
      <c r="Q25" s="50" t="s">
        <v>2358</v>
      </c>
      <c r="R25" s="50" t="s">
        <v>3763</v>
      </c>
      <c r="S25" s="50" t="s">
        <v>140</v>
      </c>
      <c r="T25" s="70" t="s">
        <v>3764</v>
      </c>
    </row>
    <row r="26">
      <c r="B26" s="61" t="s">
        <v>3025</v>
      </c>
      <c r="C26" s="47" t="s">
        <v>1408</v>
      </c>
      <c r="D26" s="47" t="s">
        <v>3765</v>
      </c>
      <c r="E26" s="47" t="s">
        <v>1147</v>
      </c>
      <c r="F26" s="47" t="s">
        <v>3766</v>
      </c>
      <c r="G26" s="47" t="s">
        <v>230</v>
      </c>
      <c r="H26" s="47" t="s">
        <v>3767</v>
      </c>
      <c r="I26" s="47" t="s">
        <v>2247</v>
      </c>
      <c r="J26" s="47" t="s">
        <v>3768</v>
      </c>
      <c r="K26" s="47" t="s">
        <v>1293</v>
      </c>
      <c r="L26" s="47" t="s">
        <v>3769</v>
      </c>
      <c r="M26" s="47" t="s">
        <v>1598</v>
      </c>
      <c r="N26" s="47" t="s">
        <v>3770</v>
      </c>
      <c r="O26" s="47" t="s">
        <v>2302</v>
      </c>
      <c r="P26" s="47" t="s">
        <v>3771</v>
      </c>
      <c r="Q26" s="47" t="s">
        <v>228</v>
      </c>
      <c r="R26" s="47" t="s">
        <v>229</v>
      </c>
      <c r="S26" s="47" t="s">
        <v>228</v>
      </c>
      <c r="T26" s="67" t="s">
        <v>229</v>
      </c>
    </row>
    <row r="27">
      <c r="B27" s="60" t="s">
        <v>3026</v>
      </c>
      <c r="C27" s="50" t="s">
        <v>2045</v>
      </c>
      <c r="D27" s="50" t="s">
        <v>3772</v>
      </c>
      <c r="E27" s="50" t="s">
        <v>228</v>
      </c>
      <c r="F27" s="50" t="s">
        <v>229</v>
      </c>
      <c r="G27" s="50" t="s">
        <v>228</v>
      </c>
      <c r="H27" s="50" t="s">
        <v>229</v>
      </c>
      <c r="I27" s="50" t="s">
        <v>228</v>
      </c>
      <c r="J27" s="50" t="s">
        <v>229</v>
      </c>
      <c r="K27" s="50" t="s">
        <v>228</v>
      </c>
      <c r="L27" s="50" t="s">
        <v>229</v>
      </c>
      <c r="M27" s="50" t="s">
        <v>228</v>
      </c>
      <c r="N27" s="50" t="s">
        <v>229</v>
      </c>
      <c r="O27" s="50" t="s">
        <v>228</v>
      </c>
      <c r="P27" s="50" t="s">
        <v>229</v>
      </c>
      <c r="Q27" s="50" t="s">
        <v>228</v>
      </c>
      <c r="R27" s="50" t="s">
        <v>229</v>
      </c>
      <c r="S27" s="50" t="s">
        <v>228</v>
      </c>
      <c r="T27" s="70" t="s">
        <v>229</v>
      </c>
    </row>
    <row r="28">
      <c r="B28" s="62" t="s">
        <v>218</v>
      </c>
      <c r="C28" s="48"/>
      <c r="D28" s="48"/>
      <c r="E28" s="48"/>
      <c r="F28" s="48"/>
      <c r="G28" s="48"/>
      <c r="H28" s="48"/>
      <c r="I28" s="48"/>
      <c r="J28" s="48"/>
      <c r="K28" s="48"/>
      <c r="L28" s="48"/>
      <c r="M28" s="48"/>
      <c r="N28" s="48"/>
      <c r="O28" s="48"/>
      <c r="P28" s="48"/>
      <c r="Q28" s="48"/>
      <c r="R28" s="48"/>
      <c r="S28" s="48"/>
      <c r="T28" s="68"/>
    </row>
    <row r="29">
      <c r="B29" s="63" t="s">
        <v>1020</v>
      </c>
      <c r="C29" s="49"/>
      <c r="D29" s="49"/>
      <c r="E29" s="49"/>
      <c r="F29" s="49"/>
      <c r="G29" s="49"/>
      <c r="H29" s="49"/>
      <c r="I29" s="49"/>
      <c r="J29" s="49"/>
      <c r="K29" s="49"/>
      <c r="L29" s="49"/>
      <c r="M29" s="49"/>
      <c r="N29" s="49"/>
      <c r="O29" s="49"/>
      <c r="P29" s="49"/>
      <c r="Q29" s="49"/>
      <c r="R29" s="49"/>
      <c r="S29" s="49"/>
      <c r="T29" s="69"/>
    </row>
    <row r="30">
      <c r="B30" s="60" t="s">
        <v>3018</v>
      </c>
      <c r="C30" s="50" t="s">
        <v>1486</v>
      </c>
      <c r="D30" s="50" t="s">
        <v>1313</v>
      </c>
      <c r="E30" s="50" t="s">
        <v>3773</v>
      </c>
      <c r="F30" s="50" t="s">
        <v>3774</v>
      </c>
      <c r="G30" s="50" t="s">
        <v>857</v>
      </c>
      <c r="H30" s="50" t="s">
        <v>3775</v>
      </c>
      <c r="I30" s="50" t="s">
        <v>228</v>
      </c>
      <c r="J30" s="50" t="s">
        <v>229</v>
      </c>
      <c r="K30" s="50" t="s">
        <v>228</v>
      </c>
      <c r="L30" s="50" t="s">
        <v>229</v>
      </c>
      <c r="M30" s="50" t="s">
        <v>228</v>
      </c>
      <c r="N30" s="50" t="s">
        <v>229</v>
      </c>
      <c r="O30" s="50" t="s">
        <v>228</v>
      </c>
      <c r="P30" s="50" t="s">
        <v>229</v>
      </c>
      <c r="Q30" s="50" t="s">
        <v>228</v>
      </c>
      <c r="R30" s="50" t="s">
        <v>229</v>
      </c>
      <c r="S30" s="50" t="s">
        <v>228</v>
      </c>
      <c r="T30" s="70" t="s">
        <v>229</v>
      </c>
    </row>
    <row r="31">
      <c r="B31" s="61" t="s">
        <v>3020</v>
      </c>
      <c r="C31" s="47" t="s">
        <v>1315</v>
      </c>
      <c r="D31" s="47" t="s">
        <v>3776</v>
      </c>
      <c r="E31" s="47" t="s">
        <v>236</v>
      </c>
      <c r="F31" s="47" t="s">
        <v>3777</v>
      </c>
      <c r="G31" s="47" t="s">
        <v>3778</v>
      </c>
      <c r="H31" s="47" t="s">
        <v>3779</v>
      </c>
      <c r="I31" s="47" t="s">
        <v>228</v>
      </c>
      <c r="J31" s="47" t="s">
        <v>229</v>
      </c>
      <c r="K31" s="47" t="s">
        <v>240</v>
      </c>
      <c r="L31" s="47" t="s">
        <v>3780</v>
      </c>
      <c r="M31" s="47" t="s">
        <v>228</v>
      </c>
      <c r="N31" s="47" t="s">
        <v>229</v>
      </c>
      <c r="O31" s="47" t="s">
        <v>2264</v>
      </c>
      <c r="P31" s="47" t="s">
        <v>3781</v>
      </c>
      <c r="Q31" s="47" t="s">
        <v>228</v>
      </c>
      <c r="R31" s="47" t="s">
        <v>229</v>
      </c>
      <c r="S31" s="47" t="s">
        <v>228</v>
      </c>
      <c r="T31" s="67" t="s">
        <v>229</v>
      </c>
    </row>
    <row r="32">
      <c r="B32" s="60" t="s">
        <v>3022</v>
      </c>
      <c r="C32" s="50" t="s">
        <v>1810</v>
      </c>
      <c r="D32" s="50" t="s">
        <v>3782</v>
      </c>
      <c r="E32" s="50" t="s">
        <v>331</v>
      </c>
      <c r="F32" s="50" t="s">
        <v>3783</v>
      </c>
      <c r="G32" s="50" t="s">
        <v>331</v>
      </c>
      <c r="H32" s="50" t="s">
        <v>3784</v>
      </c>
      <c r="I32" s="50" t="s">
        <v>3785</v>
      </c>
      <c r="J32" s="50" t="s">
        <v>3786</v>
      </c>
      <c r="K32" s="50" t="s">
        <v>101</v>
      </c>
      <c r="L32" s="50" t="s">
        <v>3787</v>
      </c>
      <c r="M32" s="50" t="s">
        <v>1780</v>
      </c>
      <c r="N32" s="50" t="s">
        <v>3788</v>
      </c>
      <c r="O32" s="50" t="s">
        <v>2243</v>
      </c>
      <c r="P32" s="50" t="s">
        <v>3789</v>
      </c>
      <c r="Q32" s="50" t="s">
        <v>228</v>
      </c>
      <c r="R32" s="50" t="s">
        <v>229</v>
      </c>
      <c r="S32" s="50" t="s">
        <v>228</v>
      </c>
      <c r="T32" s="70" t="s">
        <v>229</v>
      </c>
    </row>
    <row r="33">
      <c r="B33" s="61" t="s">
        <v>3025</v>
      </c>
      <c r="C33" s="47" t="s">
        <v>1046</v>
      </c>
      <c r="D33" s="47" t="s">
        <v>3790</v>
      </c>
      <c r="E33" s="47" t="s">
        <v>3791</v>
      </c>
      <c r="F33" s="47" t="s">
        <v>3792</v>
      </c>
      <c r="G33" s="47" t="s">
        <v>1518</v>
      </c>
      <c r="H33" s="47" t="s">
        <v>3793</v>
      </c>
      <c r="I33" s="47" t="s">
        <v>1043</v>
      </c>
      <c r="J33" s="47" t="s">
        <v>3794</v>
      </c>
      <c r="K33" s="47" t="s">
        <v>3795</v>
      </c>
      <c r="L33" s="47" t="s">
        <v>3796</v>
      </c>
      <c r="M33" s="47" t="s">
        <v>228</v>
      </c>
      <c r="N33" s="47" t="s">
        <v>229</v>
      </c>
      <c r="O33" s="47" t="s">
        <v>228</v>
      </c>
      <c r="P33" s="47" t="s">
        <v>229</v>
      </c>
      <c r="Q33" s="47" t="s">
        <v>228</v>
      </c>
      <c r="R33" s="47" t="s">
        <v>229</v>
      </c>
      <c r="S33" s="47" t="s">
        <v>228</v>
      </c>
      <c r="T33" s="67" t="s">
        <v>229</v>
      </c>
    </row>
    <row r="34">
      <c r="B34" s="60" t="s">
        <v>3026</v>
      </c>
      <c r="C34" s="50" t="s">
        <v>228</v>
      </c>
      <c r="D34" s="50" t="s">
        <v>229</v>
      </c>
      <c r="E34" s="50" t="s">
        <v>228</v>
      </c>
      <c r="F34" s="50" t="s">
        <v>229</v>
      </c>
      <c r="G34" s="50" t="s">
        <v>228</v>
      </c>
      <c r="H34" s="50" t="s">
        <v>229</v>
      </c>
      <c r="I34" s="50" t="s">
        <v>228</v>
      </c>
      <c r="J34" s="50" t="s">
        <v>229</v>
      </c>
      <c r="K34" s="50" t="s">
        <v>228</v>
      </c>
      <c r="L34" s="50" t="s">
        <v>229</v>
      </c>
      <c r="M34" s="50" t="s">
        <v>228</v>
      </c>
      <c r="N34" s="50" t="s">
        <v>229</v>
      </c>
      <c r="O34" s="50" t="s">
        <v>228</v>
      </c>
      <c r="P34" s="50" t="s">
        <v>229</v>
      </c>
      <c r="Q34" s="50" t="s">
        <v>228</v>
      </c>
      <c r="R34" s="50" t="s">
        <v>229</v>
      </c>
      <c r="S34" s="50" t="s">
        <v>228</v>
      </c>
      <c r="T34" s="70" t="s">
        <v>229</v>
      </c>
    </row>
    <row r="35">
      <c r="B35" s="63" t="s">
        <v>1051</v>
      </c>
      <c r="C35" s="49"/>
      <c r="D35" s="49"/>
      <c r="E35" s="49"/>
      <c r="F35" s="49"/>
      <c r="G35" s="49"/>
      <c r="H35" s="49"/>
      <c r="I35" s="49"/>
      <c r="J35" s="49"/>
      <c r="K35" s="49"/>
      <c r="L35" s="49"/>
      <c r="M35" s="49"/>
      <c r="N35" s="49"/>
      <c r="O35" s="49"/>
      <c r="P35" s="49"/>
      <c r="Q35" s="49"/>
      <c r="R35" s="49"/>
      <c r="S35" s="49"/>
      <c r="T35" s="69"/>
    </row>
    <row r="36">
      <c r="B36" s="60" t="s">
        <v>3018</v>
      </c>
      <c r="C36" s="50" t="s">
        <v>3330</v>
      </c>
      <c r="D36" s="50" t="s">
        <v>3797</v>
      </c>
      <c r="E36" s="50" t="s">
        <v>3173</v>
      </c>
      <c r="F36" s="50" t="s">
        <v>3798</v>
      </c>
      <c r="G36" s="50" t="s">
        <v>3791</v>
      </c>
      <c r="H36" s="50" t="s">
        <v>3799</v>
      </c>
      <c r="I36" s="50" t="s">
        <v>2540</v>
      </c>
      <c r="J36" s="50" t="s">
        <v>3800</v>
      </c>
      <c r="K36" s="50" t="s">
        <v>3801</v>
      </c>
      <c r="L36" s="50" t="s">
        <v>3802</v>
      </c>
      <c r="M36" s="50" t="s">
        <v>3803</v>
      </c>
      <c r="N36" s="50" t="s">
        <v>3804</v>
      </c>
      <c r="O36" s="50" t="s">
        <v>228</v>
      </c>
      <c r="P36" s="50" t="s">
        <v>229</v>
      </c>
      <c r="Q36" s="50" t="s">
        <v>228</v>
      </c>
      <c r="R36" s="50" t="s">
        <v>229</v>
      </c>
      <c r="S36" s="50" t="s">
        <v>228</v>
      </c>
      <c r="T36" s="70" t="s">
        <v>229</v>
      </c>
    </row>
    <row r="37">
      <c r="B37" s="61" t="s">
        <v>3020</v>
      </c>
      <c r="C37" s="47" t="s">
        <v>805</v>
      </c>
      <c r="D37" s="47" t="s">
        <v>3805</v>
      </c>
      <c r="E37" s="47" t="s">
        <v>360</v>
      </c>
      <c r="F37" s="47" t="s">
        <v>3806</v>
      </c>
      <c r="G37" s="47" t="s">
        <v>2931</v>
      </c>
      <c r="H37" s="47" t="s">
        <v>3807</v>
      </c>
      <c r="I37" s="47" t="s">
        <v>228</v>
      </c>
      <c r="J37" s="47" t="s">
        <v>229</v>
      </c>
      <c r="K37" s="47" t="s">
        <v>228</v>
      </c>
      <c r="L37" s="47" t="s">
        <v>229</v>
      </c>
      <c r="M37" s="47" t="s">
        <v>228</v>
      </c>
      <c r="N37" s="47" t="s">
        <v>229</v>
      </c>
      <c r="O37" s="47" t="s">
        <v>228</v>
      </c>
      <c r="P37" s="47" t="s">
        <v>229</v>
      </c>
      <c r="Q37" s="47" t="s">
        <v>228</v>
      </c>
      <c r="R37" s="47" t="s">
        <v>229</v>
      </c>
      <c r="S37" s="47" t="s">
        <v>228</v>
      </c>
      <c r="T37" s="67" t="s">
        <v>229</v>
      </c>
    </row>
    <row r="38">
      <c r="B38" s="60" t="s">
        <v>3022</v>
      </c>
      <c r="C38" s="50" t="s">
        <v>2291</v>
      </c>
      <c r="D38" s="50" t="s">
        <v>3808</v>
      </c>
      <c r="E38" s="50" t="s">
        <v>391</v>
      </c>
      <c r="F38" s="50" t="s">
        <v>3809</v>
      </c>
      <c r="G38" s="50" t="s">
        <v>2395</v>
      </c>
      <c r="H38" s="50" t="s">
        <v>3810</v>
      </c>
      <c r="I38" s="50" t="s">
        <v>3811</v>
      </c>
      <c r="J38" s="50" t="s">
        <v>3812</v>
      </c>
      <c r="K38" s="50" t="s">
        <v>3813</v>
      </c>
      <c r="L38" s="50" t="s">
        <v>3814</v>
      </c>
      <c r="M38" s="50" t="s">
        <v>1538</v>
      </c>
      <c r="N38" s="50" t="s">
        <v>3815</v>
      </c>
      <c r="O38" s="50" t="s">
        <v>1281</v>
      </c>
      <c r="P38" s="50" t="s">
        <v>3816</v>
      </c>
      <c r="Q38" s="50" t="s">
        <v>3817</v>
      </c>
      <c r="R38" s="50" t="s">
        <v>3818</v>
      </c>
      <c r="S38" s="50" t="s">
        <v>228</v>
      </c>
      <c r="T38" s="70" t="s">
        <v>229</v>
      </c>
    </row>
    <row r="39">
      <c r="B39" s="61" t="s">
        <v>3025</v>
      </c>
      <c r="C39" s="47" t="s">
        <v>1486</v>
      </c>
      <c r="D39" s="47" t="s">
        <v>3819</v>
      </c>
      <c r="E39" s="47" t="s">
        <v>600</v>
      </c>
      <c r="F39" s="47" t="s">
        <v>3820</v>
      </c>
      <c r="G39" s="47" t="s">
        <v>236</v>
      </c>
      <c r="H39" s="47" t="s">
        <v>3821</v>
      </c>
      <c r="I39" s="47" t="s">
        <v>228</v>
      </c>
      <c r="J39" s="47" t="s">
        <v>229</v>
      </c>
      <c r="K39" s="47" t="s">
        <v>3822</v>
      </c>
      <c r="L39" s="47" t="s">
        <v>3823</v>
      </c>
      <c r="M39" s="47" t="s">
        <v>2931</v>
      </c>
      <c r="N39" s="47" t="s">
        <v>3824</v>
      </c>
      <c r="O39" s="47" t="s">
        <v>2264</v>
      </c>
      <c r="P39" s="47" t="s">
        <v>3825</v>
      </c>
      <c r="Q39" s="47" t="s">
        <v>228</v>
      </c>
      <c r="R39" s="47" t="s">
        <v>229</v>
      </c>
      <c r="S39" s="47" t="s">
        <v>228</v>
      </c>
      <c r="T39" s="67" t="s">
        <v>229</v>
      </c>
    </row>
    <row r="40">
      <c r="B40" s="64" t="s">
        <v>3026</v>
      </c>
      <c r="C40" s="51" t="s">
        <v>228</v>
      </c>
      <c r="D40" s="51" t="s">
        <v>229</v>
      </c>
      <c r="E40" s="51" t="s">
        <v>228</v>
      </c>
      <c r="F40" s="51" t="s">
        <v>229</v>
      </c>
      <c r="G40" s="51" t="s">
        <v>228</v>
      </c>
      <c r="H40" s="51" t="s">
        <v>229</v>
      </c>
      <c r="I40" s="51" t="s">
        <v>228</v>
      </c>
      <c r="J40" s="51" t="s">
        <v>229</v>
      </c>
      <c r="K40" s="51" t="s">
        <v>228</v>
      </c>
      <c r="L40" s="51" t="s">
        <v>229</v>
      </c>
      <c r="M40" s="51" t="s">
        <v>228</v>
      </c>
      <c r="N40" s="51" t="s">
        <v>229</v>
      </c>
      <c r="O40" s="51" t="s">
        <v>228</v>
      </c>
      <c r="P40" s="51" t="s">
        <v>229</v>
      </c>
      <c r="Q40" s="51" t="s">
        <v>228</v>
      </c>
      <c r="R40" s="51" t="s">
        <v>229</v>
      </c>
      <c r="S40" s="51" t="s">
        <v>228</v>
      </c>
      <c r="T40" s="71" t="s">
        <v>229</v>
      </c>
    </row>
    <row r="41">
      <c r="B41" t="s">
        <v>403</v>
      </c>
    </row>
    <row r="42">
      <c r="B42" t="s">
        <v>404</v>
      </c>
    </row>
    <row r="43">
      <c r="B43" t="s">
        <v>405</v>
      </c>
    </row>
  </sheetData>
  <sheetProtection selectLockedCells="0" selectUnlockedCells="0" objects="1" sheet="1"/>
  <mergeCells count="11">
    <mergeCell ref="C2:T2"/>
    <mergeCell ref="C8:T8"/>
    <mergeCell ref="C7:D7"/>
    <mergeCell ref="E7:F7"/>
    <mergeCell ref="G7:H7"/>
    <mergeCell ref="I7:J7"/>
    <mergeCell ref="K7:L7"/>
    <mergeCell ref="M7:N7"/>
    <mergeCell ref="O7:P7"/>
    <mergeCell ref="Q7:R7"/>
    <mergeCell ref="S7:T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72"/>
    </row>
    <row r="3" ht="6.95" customHeight="1">
      <c r="B3" s="33"/>
      <c r="D3" s="35"/>
    </row>
    <row r="4" ht="13.5" customHeight="1">
      <c r="B4" s="55" t="s">
        <v>3826</v>
      </c>
      <c r="D4" s="35"/>
    </row>
    <row r="5" ht="12" customHeight="1">
      <c r="B5" s="58" t="s">
        <v>36</v>
      </c>
      <c r="D5" s="35"/>
    </row>
    <row r="6" ht="6.95" customHeight="1">
      <c r="B6" s="56"/>
      <c r="C6" s="42"/>
      <c r="D6" s="79"/>
      <c r="E6" s="43"/>
      <c r="F6" s="43"/>
      <c r="G6" s="43"/>
      <c r="H6" s="43"/>
      <c r="I6" s="43"/>
      <c r="J6" s="43"/>
      <c r="K6" s="43"/>
      <c r="L6" s="43"/>
      <c r="M6" s="43"/>
    </row>
    <row r="7" ht="12" customHeight="1">
      <c r="B7" s="59"/>
      <c r="C7" s="46" t="s">
        <v>924</v>
      </c>
      <c r="D7" s="66" t="s">
        <v>924</v>
      </c>
    </row>
    <row r="8">
      <c r="B8" s="54"/>
      <c r="C8" s="44" t="s">
        <v>50</v>
      </c>
      <c r="D8" s="80"/>
      <c r="E8" s="45"/>
      <c r="F8" s="45"/>
      <c r="G8" s="45"/>
      <c r="H8" s="45"/>
      <c r="I8" s="45"/>
      <c r="J8" s="45"/>
      <c r="K8" s="45"/>
      <c r="L8" s="45"/>
      <c r="M8" s="45"/>
    </row>
    <row r="9">
      <c r="B9" s="62" t="s">
        <v>925</v>
      </c>
      <c r="C9" s="48"/>
      <c r="D9" s="68"/>
    </row>
    <row r="10">
      <c r="B10" s="63" t="s">
        <v>61</v>
      </c>
      <c r="C10" s="49"/>
      <c r="D10" s="69"/>
    </row>
    <row r="11">
      <c r="B11" s="60" t="s">
        <v>1095</v>
      </c>
      <c r="C11" s="50" t="s">
        <v>832</v>
      </c>
      <c r="D11" s="70" t="s">
        <v>3827</v>
      </c>
    </row>
    <row r="12">
      <c r="B12" s="61" t="s">
        <v>1082</v>
      </c>
      <c r="C12" s="47" t="s">
        <v>686</v>
      </c>
      <c r="D12" s="67" t="s">
        <v>3828</v>
      </c>
    </row>
    <row r="13">
      <c r="B13" s="63" t="s">
        <v>117</v>
      </c>
      <c r="C13" s="49"/>
      <c r="D13" s="69"/>
    </row>
    <row r="14">
      <c r="B14" s="60" t="s">
        <v>1095</v>
      </c>
      <c r="C14" s="50" t="s">
        <v>1325</v>
      </c>
      <c r="D14" s="70" t="s">
        <v>3829</v>
      </c>
    </row>
    <row r="15">
      <c r="B15" s="61" t="s">
        <v>1082</v>
      </c>
      <c r="C15" s="47" t="s">
        <v>1776</v>
      </c>
      <c r="D15" s="67" t="s">
        <v>3830</v>
      </c>
    </row>
    <row r="16">
      <c r="B16" s="63" t="s">
        <v>170</v>
      </c>
      <c r="C16" s="49"/>
      <c r="D16" s="69"/>
    </row>
    <row r="17">
      <c r="B17" s="60" t="s">
        <v>1095</v>
      </c>
      <c r="C17" s="50" t="s">
        <v>1404</v>
      </c>
      <c r="D17" s="70" t="s">
        <v>3831</v>
      </c>
    </row>
    <row r="18">
      <c r="B18" s="61" t="s">
        <v>1082</v>
      </c>
      <c r="C18" s="47" t="s">
        <v>1659</v>
      </c>
      <c r="D18" s="67" t="s">
        <v>3832</v>
      </c>
    </row>
    <row r="19">
      <c r="B19" s="62" t="s">
        <v>218</v>
      </c>
      <c r="C19" s="48"/>
      <c r="D19" s="68"/>
    </row>
    <row r="20">
      <c r="B20" s="63" t="s">
        <v>1020</v>
      </c>
      <c r="C20" s="49"/>
      <c r="D20" s="69"/>
    </row>
    <row r="21">
      <c r="B21" s="60" t="s">
        <v>1095</v>
      </c>
      <c r="C21" s="50" t="s">
        <v>1598</v>
      </c>
      <c r="D21" s="70" t="s">
        <v>3833</v>
      </c>
    </row>
    <row r="22">
      <c r="B22" s="61" t="s">
        <v>1082</v>
      </c>
      <c r="C22" s="47" t="s">
        <v>2479</v>
      </c>
      <c r="D22" s="67" t="s">
        <v>3834</v>
      </c>
    </row>
    <row r="23">
      <c r="B23" s="63" t="s">
        <v>1051</v>
      </c>
      <c r="C23" s="49"/>
      <c r="D23" s="69"/>
    </row>
    <row r="24">
      <c r="B24" s="60" t="s">
        <v>1095</v>
      </c>
      <c r="C24" s="50" t="s">
        <v>3835</v>
      </c>
      <c r="D24" s="70" t="s">
        <v>3836</v>
      </c>
    </row>
    <row r="25">
      <c r="B25" s="74" t="s">
        <v>1082</v>
      </c>
      <c r="C25" s="73" t="s">
        <v>1880</v>
      </c>
      <c r="D25" s="75" t="s">
        <v>3837</v>
      </c>
    </row>
    <row r="26">
      <c r="B26" t="s">
        <v>403</v>
      </c>
    </row>
    <row r="27">
      <c r="B27" t="s">
        <v>404</v>
      </c>
    </row>
    <row r="28">
      <c r="B28" t="s">
        <v>405</v>
      </c>
    </row>
  </sheetData>
  <sheetProtection selectLockedCells="0" selectUnlockedCells="0" objects="1" sheet="1"/>
  <mergeCells count="3">
    <mergeCell ref="C2:D2"/>
    <mergeCell ref="C8:D8"/>
    <mergeCell ref="C7:D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sheetPr>
  <dimension ref="A1"/>
  <sheetViews>
    <sheetView showGridLines="0" showRowColHeaders="0" workbookViewId="0">
      <pane xSplit="2" ySplit="8" topLeftCell="C9" activePane="bottomRight" state="frozen"/>
      <selection pane="topRight" activeCell="B1" sqref="B1"/>
      <selection pane="bottomLeft" activeCell="A6" sqref="A6"/>
      <selection pane="bottomRight"/>
    </sheetView>
  </sheetViews>
  <sheetFormatPr defaultRowHeight="15.0" baseColWidth="10"/>
  <cols>
    <col min="1" max="1" width="1.5" hidden="0" customWidth="1"/>
    <col min="2" max="2" width="35.83203125" hidden="0" customWidth="1"/>
  </cols>
  <sheetData>
    <row r="1" ht="9" customHeight="1"/>
    <row r="2" ht="39.950000000000003" customHeight="1">
      <c r="B2" s="65"/>
      <c r="C2" s="52" t="s">
        <v>0</v>
      </c>
      <c r="D2" s="53"/>
      <c r="E2" s="53"/>
      <c r="F2" s="53"/>
      <c r="G2" s="53"/>
      <c r="H2" s="72"/>
    </row>
    <row r="3" ht="6.95" customHeight="1">
      <c r="B3" s="33"/>
      <c r="H3" s="35"/>
    </row>
    <row r="4" ht="13.5" customHeight="1">
      <c r="B4" s="55" t="s">
        <v>3838</v>
      </c>
      <c r="H4" s="35"/>
    </row>
    <row r="5" ht="12" customHeight="1">
      <c r="B5" s="58" t="s">
        <v>36</v>
      </c>
      <c r="H5" s="35"/>
    </row>
    <row r="6" ht="6.95" customHeight="1">
      <c r="B6" s="56"/>
      <c r="C6" s="42"/>
      <c r="D6" s="43"/>
      <c r="E6" s="43"/>
      <c r="F6" s="43"/>
      <c r="G6" s="43"/>
      <c r="H6" s="79"/>
      <c r="I6" s="43"/>
      <c r="J6" s="43"/>
      <c r="K6" s="43"/>
      <c r="L6" s="43"/>
      <c r="M6" s="43"/>
    </row>
    <row r="7" ht="12" customHeight="1">
      <c r="B7" s="59"/>
      <c r="C7" s="46" t="s">
        <v>922</v>
      </c>
      <c r="D7" s="46" t="s">
        <v>922</v>
      </c>
      <c r="E7" s="46" t="s">
        <v>923</v>
      </c>
      <c r="F7" s="46" t="s">
        <v>923</v>
      </c>
      <c r="G7" s="46" t="s">
        <v>924</v>
      </c>
      <c r="H7" s="66" t="s">
        <v>924</v>
      </c>
    </row>
    <row r="8">
      <c r="B8" s="54"/>
      <c r="C8" s="44" t="s">
        <v>50</v>
      </c>
      <c r="D8" s="45"/>
      <c r="E8" s="45"/>
      <c r="F8" s="45"/>
      <c r="G8" s="45"/>
      <c r="H8" s="80"/>
      <c r="I8" s="45"/>
      <c r="J8" s="45"/>
      <c r="K8" s="45"/>
      <c r="L8" s="45"/>
      <c r="M8" s="45"/>
    </row>
    <row r="9">
      <c r="B9" s="62" t="s">
        <v>925</v>
      </c>
      <c r="C9" s="48"/>
      <c r="D9" s="48"/>
      <c r="E9" s="48"/>
      <c r="F9" s="48"/>
      <c r="G9" s="48"/>
      <c r="H9" s="68"/>
    </row>
    <row r="10">
      <c r="B10" s="63" t="s">
        <v>61</v>
      </c>
      <c r="C10" s="49"/>
      <c r="D10" s="49"/>
      <c r="E10" s="49"/>
      <c r="F10" s="49"/>
      <c r="G10" s="49"/>
      <c r="H10" s="69"/>
    </row>
    <row r="11">
      <c r="B11" s="60" t="s">
        <v>3839</v>
      </c>
      <c r="C11" s="50" t="s">
        <v>635</v>
      </c>
      <c r="D11" s="50" t="s">
        <v>2064</v>
      </c>
      <c r="E11" s="50" t="s">
        <v>800</v>
      </c>
      <c r="F11" s="50" t="s">
        <v>3840</v>
      </c>
      <c r="G11" s="50" t="s">
        <v>439</v>
      </c>
      <c r="H11" s="70" t="s">
        <v>3841</v>
      </c>
    </row>
    <row r="12">
      <c r="B12" s="61" t="s">
        <v>3842</v>
      </c>
      <c r="C12" s="47" t="s">
        <v>694</v>
      </c>
      <c r="D12" s="47" t="s">
        <v>3843</v>
      </c>
      <c r="E12" s="47" t="s">
        <v>736</v>
      </c>
      <c r="F12" s="47" t="s">
        <v>3844</v>
      </c>
      <c r="G12" s="47" t="s">
        <v>130</v>
      </c>
      <c r="H12" s="67" t="s">
        <v>3845</v>
      </c>
    </row>
    <row r="13">
      <c r="B13" s="63" t="s">
        <v>117</v>
      </c>
      <c r="C13" s="49"/>
      <c r="D13" s="49"/>
      <c r="E13" s="49"/>
      <c r="F13" s="49"/>
      <c r="G13" s="49"/>
      <c r="H13" s="69"/>
    </row>
    <row r="14">
      <c r="B14" s="60" t="s">
        <v>3839</v>
      </c>
      <c r="C14" s="50" t="s">
        <v>1145</v>
      </c>
      <c r="D14" s="50" t="s">
        <v>3846</v>
      </c>
      <c r="E14" s="50" t="s">
        <v>3847</v>
      </c>
      <c r="F14" s="50" t="s">
        <v>3848</v>
      </c>
      <c r="G14" s="50" t="s">
        <v>1758</v>
      </c>
      <c r="H14" s="70" t="s">
        <v>3849</v>
      </c>
    </row>
    <row r="15">
      <c r="B15" s="61" t="s">
        <v>3842</v>
      </c>
      <c r="C15" s="47" t="s">
        <v>1259</v>
      </c>
      <c r="D15" s="47" t="s">
        <v>3850</v>
      </c>
      <c r="E15" s="47" t="s">
        <v>3160</v>
      </c>
      <c r="F15" s="47" t="s">
        <v>3851</v>
      </c>
      <c r="G15" s="47" t="s">
        <v>1435</v>
      </c>
      <c r="H15" s="67" t="s">
        <v>3852</v>
      </c>
    </row>
    <row r="16">
      <c r="B16" s="63" t="s">
        <v>170</v>
      </c>
      <c r="C16" s="49"/>
      <c r="D16" s="49"/>
      <c r="E16" s="49"/>
      <c r="F16" s="49"/>
      <c r="G16" s="49"/>
      <c r="H16" s="69"/>
    </row>
    <row r="17">
      <c r="B17" s="60" t="s">
        <v>3839</v>
      </c>
      <c r="C17" s="50" t="s">
        <v>2313</v>
      </c>
      <c r="D17" s="50" t="s">
        <v>3853</v>
      </c>
      <c r="E17" s="50" t="s">
        <v>2333</v>
      </c>
      <c r="F17" s="50" t="s">
        <v>3854</v>
      </c>
      <c r="G17" s="50" t="s">
        <v>1778</v>
      </c>
      <c r="H17" s="70" t="s">
        <v>3855</v>
      </c>
    </row>
    <row r="18">
      <c r="B18" s="61" t="s">
        <v>3842</v>
      </c>
      <c r="C18" s="47" t="s">
        <v>2017</v>
      </c>
      <c r="D18" s="47" t="s">
        <v>3856</v>
      </c>
      <c r="E18" s="47" t="s">
        <v>1616</v>
      </c>
      <c r="F18" s="47" t="s">
        <v>3857</v>
      </c>
      <c r="G18" s="47" t="s">
        <v>1315</v>
      </c>
      <c r="H18" s="67" t="s">
        <v>3858</v>
      </c>
    </row>
    <row r="19">
      <c r="B19" s="62" t="s">
        <v>218</v>
      </c>
      <c r="C19" s="48"/>
      <c r="D19" s="48"/>
      <c r="E19" s="48"/>
      <c r="F19" s="48"/>
      <c r="G19" s="48"/>
      <c r="H19" s="68"/>
    </row>
    <row r="20">
      <c r="B20" s="63" t="s">
        <v>1020</v>
      </c>
      <c r="C20" s="49"/>
      <c r="D20" s="49"/>
      <c r="E20" s="49"/>
      <c r="F20" s="49"/>
      <c r="G20" s="49"/>
      <c r="H20" s="69"/>
    </row>
    <row r="21">
      <c r="B21" s="60" t="s">
        <v>3839</v>
      </c>
      <c r="C21" s="50" t="s">
        <v>3552</v>
      </c>
      <c r="D21" s="50" t="s">
        <v>3859</v>
      </c>
      <c r="E21" s="50" t="s">
        <v>716</v>
      </c>
      <c r="F21" s="50" t="s">
        <v>3860</v>
      </c>
      <c r="G21" s="50" t="s">
        <v>1110</v>
      </c>
      <c r="H21" s="70" t="s">
        <v>3861</v>
      </c>
    </row>
    <row r="22">
      <c r="B22" s="61" t="s">
        <v>3842</v>
      </c>
      <c r="C22" s="47" t="s">
        <v>3556</v>
      </c>
      <c r="D22" s="47" t="s">
        <v>3862</v>
      </c>
      <c r="E22" s="47" t="s">
        <v>663</v>
      </c>
      <c r="F22" s="47" t="s">
        <v>2002</v>
      </c>
      <c r="G22" s="47" t="s">
        <v>598</v>
      </c>
      <c r="H22" s="67" t="s">
        <v>3863</v>
      </c>
    </row>
    <row r="23">
      <c r="B23" s="63" t="s">
        <v>1051</v>
      </c>
      <c r="C23" s="49"/>
      <c r="D23" s="49"/>
      <c r="E23" s="49"/>
      <c r="F23" s="49"/>
      <c r="G23" s="49"/>
      <c r="H23" s="69"/>
    </row>
    <row r="24">
      <c r="B24" s="60" t="s">
        <v>3839</v>
      </c>
      <c r="C24" s="50" t="s">
        <v>1165</v>
      </c>
      <c r="D24" s="50" t="s">
        <v>3864</v>
      </c>
      <c r="E24" s="50" t="s">
        <v>741</v>
      </c>
      <c r="F24" s="50" t="s">
        <v>3865</v>
      </c>
      <c r="G24" s="50" t="s">
        <v>3866</v>
      </c>
      <c r="H24" s="70" t="s">
        <v>3867</v>
      </c>
    </row>
    <row r="25">
      <c r="B25" s="74" t="s">
        <v>3842</v>
      </c>
      <c r="C25" s="73" t="s">
        <v>2040</v>
      </c>
      <c r="D25" s="73" t="s">
        <v>3868</v>
      </c>
      <c r="E25" s="73" t="s">
        <v>849</v>
      </c>
      <c r="F25" s="73" t="s">
        <v>3869</v>
      </c>
      <c r="G25" s="73" t="s">
        <v>3377</v>
      </c>
      <c r="H25" s="75" t="s">
        <v>3870</v>
      </c>
    </row>
    <row r="26">
      <c r="B26" t="s">
        <v>403</v>
      </c>
    </row>
    <row r="27">
      <c r="B27" t="s">
        <v>404</v>
      </c>
    </row>
    <row r="28">
      <c r="B28" t="s">
        <v>405</v>
      </c>
    </row>
  </sheetData>
  <sheetProtection selectLockedCells="0" selectUnlockedCells="0" objects="1" sheet="1"/>
  <mergeCells count="5">
    <mergeCell ref="C2:H2"/>
    <mergeCell ref="C8:H8"/>
    <mergeCell ref="C7:D7"/>
    <mergeCell ref="E7:F7"/>
    <mergeCell ref="G7:H7"/>
  </mergeCells>
  <hyperlinks>
    <hyperlink ref="C2:J2" display="TOC" location="TOC!A1"/>
    <hyperlink ref="C2" display="Table of Contents" location="'Table of contents'!A1"/>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Whitfield, Aidan (Health)</dc:creator>
  <cp:lastModifiedBy>Whitfield, Aidan (Health)</cp:lastModifiedBy>
  <dcterms:created xsi:type="dcterms:W3CDTF">2024-04-01T23:00:38Z</dcterms:created>
  <dcterms:modified xsi:type="dcterms:W3CDTF">2024-04-23T04:08:53Z</dcterms:modified>
</cp:coreProperties>
</file>