
<file path=[Content_Types].xml><?xml version="1.0" encoding="utf-8"?>
<Types xmlns="http://schemas.openxmlformats.org/package/2006/content-types">
  <Default Extension="jpg" ContentType="image/jpg"/>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theme/theme1.xml" ContentType="application/vnd.openxmlformats-officedocument.theme+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drawings/drawing3.xml" ContentType="application/vnd.openxmlformats-officedocument.drawing+xml"/>
  <Override PartName="/xl/worksheets/sheet4.xml" ContentType="application/vnd.openxmlformats-officedocument.spreadsheetml.worksheet+xml"/>
  <Override PartName="/xl/drawings/drawing4.xml" ContentType="application/vnd.openxmlformats-officedocument.drawing+xml"/>
  <Override PartName="/xl/worksheets/sheet5.xml" ContentType="application/vnd.openxmlformats-officedocument.spreadsheetml.worksheet+xml"/>
  <Override PartName="/xl/drawings/drawing5.xml" ContentType="application/vnd.openxmlformats-officedocument.drawing+xml"/>
  <Override PartName="/xl/worksheets/sheet6.xml" ContentType="application/vnd.openxmlformats-officedocument.spreadsheetml.worksheet+xml"/>
  <Override PartName="/xl/drawings/drawing6.xml" ContentType="application/vnd.openxmlformats-officedocument.drawing+xml"/>
  <Override PartName="/xl/worksheets/sheet7.xml" ContentType="application/vnd.openxmlformats-officedocument.spreadsheetml.worksheet+xml"/>
  <Override PartName="/xl/drawings/drawing7.xml" ContentType="application/vnd.openxmlformats-officedocument.drawing+xml"/>
  <Override PartName="/xl/worksheets/sheet8.xml" ContentType="application/vnd.openxmlformats-officedocument.spreadsheetml.worksheet+xml"/>
  <Override PartName="/xl/drawings/drawing8.xml" ContentType="application/vnd.openxmlformats-officedocument.drawing+xml"/>
  <Override PartName="/xl/worksheets/sheet9.xml" ContentType="application/vnd.openxmlformats-officedocument.spreadsheetml.worksheet+xml"/>
  <Override PartName="/xl/drawings/drawing9.xml" ContentType="application/vnd.openxmlformats-officedocument.drawing+xml"/>
  <Override PartName="/xl/worksheets/sheet10.xml" ContentType="application/vnd.openxmlformats-officedocument.spreadsheetml.worksheet+xml"/>
  <Override PartName="/xl/drawings/drawing10.xml" ContentType="application/vnd.openxmlformats-officedocument.drawing+xml"/>
  <Override PartName="/xl/worksheets/sheet11.xml" ContentType="application/vnd.openxmlformats-officedocument.spreadsheetml.worksheet+xml"/>
  <Override PartName="/xl/drawings/drawing11.xml" ContentType="application/vnd.openxmlformats-officedocument.drawing+xml"/>
  <Override PartName="/xl/worksheets/sheet12.xml" ContentType="application/vnd.openxmlformats-officedocument.spreadsheetml.worksheet+xml"/>
  <Override PartName="/xl/drawings/drawing12.xml" ContentType="application/vnd.openxmlformats-officedocument.drawing+xml"/>
  <Override PartName="/xl/worksheets/sheet13.xml" ContentType="application/vnd.openxmlformats-officedocument.spreadsheetml.worksheet+xml"/>
  <Override PartName="/xl/drawings/drawing13.xml" ContentType="application/vnd.openxmlformats-officedocument.drawing+xml"/>
  <Override PartName="/xl/worksheets/sheet14.xml" ContentType="application/vnd.openxmlformats-officedocument.spreadsheetml.worksheet+xml"/>
  <Override PartName="/xl/drawings/drawing14.xml" ContentType="application/vnd.openxmlformats-officedocument.drawing+xml"/>
  <Override PartName="/xl/worksheets/sheet15.xml" ContentType="application/vnd.openxmlformats-officedocument.spreadsheetml.worksheet+xml"/>
  <Override PartName="/xl/drawings/drawing15.xml" ContentType="application/vnd.openxmlformats-officedocument.drawing+xml"/>
  <Override PartName="/xl/worksheets/sheet16.xml" ContentType="application/vnd.openxmlformats-officedocument.spreadsheetml.worksheet+xml"/>
  <Override PartName="/xl/drawings/drawing16.xml" ContentType="application/vnd.openxmlformats-officedocument.drawing+xml"/>
  <Override PartName="/xl/worksheets/sheet17.xml" ContentType="application/vnd.openxmlformats-officedocument.spreadsheetml.worksheet+xml"/>
  <Override PartName="/xl/drawings/drawing17.xml" ContentType="application/vnd.openxmlformats-officedocument.drawing+xml"/>
  <Override PartName="/xl/worksheets/sheet18.xml" ContentType="application/vnd.openxmlformats-officedocument.spreadsheetml.worksheet+xml"/>
  <Override PartName="/xl/drawings/drawing18.xml" ContentType="application/vnd.openxmlformats-officedocument.drawing+xml"/>
  <Override PartName="/xl/worksheets/sheet19.xml" ContentType="application/vnd.openxmlformats-officedocument.spreadsheetml.worksheet+xml"/>
  <Override PartName="/xl/drawings/drawing19.xml" ContentType="application/vnd.openxmlformats-officedocument.drawing+xml"/>
  <Override PartName="/xl/worksheets/sheet20.xml" ContentType="application/vnd.openxmlformats-officedocument.spreadsheetml.worksheet+xml"/>
  <Override PartName="/xl/drawings/drawing20.xml" ContentType="application/vnd.openxmlformats-officedocument.drawing+xml"/>
  <Override PartName="/xl/worksheets/sheet21.xml" ContentType="application/vnd.openxmlformats-officedocument.spreadsheetml.worksheet+xml"/>
  <Override PartName="/xl/drawings/drawing21.xml" ContentType="application/vnd.openxmlformats-officedocument.drawing+xml"/>
  <Override PartName="/xl/worksheets/sheet22.xml" ContentType="application/vnd.openxmlformats-officedocument.spreadsheetml.worksheet+xml"/>
  <Override PartName="/xl/drawings/drawing22.xml" ContentType="application/vnd.openxmlformats-officedocument.drawing+xml"/>
  <Override PartName="/xl/worksheets/sheet23.xml" ContentType="application/vnd.openxmlformats-officedocument.spreadsheetml.worksheet+xml"/>
  <Override PartName="/xl/drawings/drawing23.xml" ContentType="application/vnd.openxmlformats-officedocument.drawing+xml"/>
  <Override PartName="/xl/worksheets/sheet24.xml" ContentType="application/vnd.openxmlformats-officedocument.spreadsheetml.worksheet+xml"/>
  <Override PartName="/xl/drawings/drawing24.xml" ContentType="application/vnd.openxmlformats-officedocument.drawing+xml"/>
  <Override PartName="/xl/worksheets/sheet25.xml" ContentType="application/vnd.openxmlformats-officedocument.spreadsheetml.worksheet+xml"/>
  <Override PartName="/xl/drawings/drawing25.xml" ContentType="application/vnd.openxmlformats-officedocument.drawing+xml"/>
  <Override PartName="/xl/worksheets/sheet26.xml" ContentType="application/vnd.openxmlformats-officedocument.spreadsheetml.worksheet+xml"/>
  <Override PartName="/xl/drawings/drawing26.xml" ContentType="application/vnd.openxmlformats-officedocument.drawing+xml"/>
  <Override PartName="/xl/worksheets/sheet27.xml" ContentType="application/vnd.openxmlformats-officedocument.spreadsheetml.worksheet+xml"/>
  <Override PartName="/xl/drawings/drawing27.xml" ContentType="application/vnd.openxmlformats-officedocument.drawing+xml"/>
  <Override PartName="/xl/worksheets/sheet28.xml" ContentType="application/vnd.openxmlformats-officedocument.spreadsheetml.worksheet+xml"/>
  <Override PartName="/xl/drawings/drawing28.xml" ContentType="application/vnd.openxmlformats-officedocument.drawing+xml"/>
  <Override PartName="/xl/worksheets/sheet29.xml" ContentType="application/vnd.openxmlformats-officedocument.spreadsheetml.worksheet+xml"/>
  <Override PartName="/xl/drawings/drawing29.xml" ContentType="application/vnd.openxmlformats-officedocument.drawing+xml"/>
  <Override PartName="/xl/worksheets/sheet30.xml" ContentType="application/vnd.openxmlformats-officedocument.spreadsheetml.worksheet+xml"/>
  <Override PartName="/xl/drawings/drawing30.xml" ContentType="application/vnd.openxmlformats-officedocument.drawing+xml"/>
  <Override PartName="/xl/worksheets/sheet31.xml" ContentType="application/vnd.openxmlformats-officedocument.spreadsheetml.worksheet+xml"/>
  <Override PartName="/xl/drawings/drawing31.xml" ContentType="application/vnd.openxmlformats-officedocument.drawing+xml"/>
  <Override PartName="/xl/worksheets/sheet32.xml" ContentType="application/vnd.openxmlformats-officedocument.spreadsheetml.worksheet+xml"/>
  <Override PartName="/xl/drawings/drawing32.xml" ContentType="application/vnd.openxmlformats-officedocument.drawing+xml"/>
  <Override PartName="/xl/worksheets/sheet33.xml" ContentType="application/vnd.openxmlformats-officedocument.spreadsheetml.worksheet+xml"/>
  <Override PartName="/xl/drawings/drawing33.xml" ContentType="application/vnd.openxmlformats-officedocument.drawing+xml"/>
  <Override PartName="/xl/worksheets/sheet34.xml" ContentType="application/vnd.openxmlformats-officedocument.spreadsheetml.worksheet+xml"/>
  <Override PartName="/xl/drawings/drawing34.xml" ContentType="application/vnd.openxmlformats-officedocument.drawing+xml"/>
  <Override PartName="/xl/worksheets/sheet35.xml" ContentType="application/vnd.openxmlformats-officedocument.spreadsheetml.worksheet+xml"/>
  <Override PartName="/xl/drawings/drawing35.xml" ContentType="application/vnd.openxmlformats-officedocument.drawing+xml"/>
  <Override PartName="/xl/worksheets/sheet36.xml" ContentType="application/vnd.openxmlformats-officedocument.spreadsheetml.worksheet+xml"/>
  <Override PartName="/xl/drawings/drawing36.xml" ContentType="application/vnd.openxmlformats-officedocument.drawing+xml"/>
  <Override PartName="/xl/worksheets/sheet37.xml" ContentType="application/vnd.openxmlformats-officedocument.spreadsheetml.worksheet+xml"/>
  <Override PartName="/xl/drawings/drawing37.xml" ContentType="application/vnd.openxmlformats-officedocument.drawing+xml"/>
  <Override PartName="/xl/worksheets/sheet38.xml" ContentType="application/vnd.openxmlformats-officedocument.spreadsheetml.worksheet+xml"/>
  <Override PartName="/xl/drawings/drawing38.xml" ContentType="application/vnd.openxmlformats-officedocument.drawing+xml"/>
  <Override PartName="/xl/worksheets/sheet39.xml" ContentType="application/vnd.openxmlformats-officedocument.spreadsheetml.worksheet+xml"/>
  <Override PartName="/xl/drawings/drawing39.xml" ContentType="application/vnd.openxmlformats-officedocument.drawing+xml"/>
  <Override PartName="/xl/worksheets/sheet40.xml" ContentType="application/vnd.openxmlformats-officedocument.spreadsheetml.worksheet+xml"/>
  <Override PartName="/xl/drawings/drawing40.xml" ContentType="application/vnd.openxmlformats-officedocument.drawing+xml"/>
  <Override PartName="/xl/worksheets/sheet41.xml" ContentType="application/vnd.openxmlformats-officedocument.spreadsheetml.worksheet+xml"/>
  <Override PartName="/xl/drawings/drawing41.xml" ContentType="application/vnd.openxmlformats-officedocument.drawing+xml"/>
  <Override PartName="/xl/worksheets/sheet42.xml" ContentType="application/vnd.openxmlformats-officedocument.spreadsheetml.worksheet+xml"/>
  <Override PartName="/xl/drawings/drawing42.xml" ContentType="application/vnd.openxmlformats-officedocument.drawing+xml"/>
  <Override PartName="/xl/worksheets/sheet43.xml" ContentType="application/vnd.openxmlformats-officedocument.spreadsheetml.worksheet+xml"/>
  <Override PartName="/xl/drawings/drawing43.xml" ContentType="application/vnd.openxmlformats-officedocument.drawing+xml"/>
  <Override PartName="/xl/worksheets/sheet44.xml" ContentType="application/vnd.openxmlformats-officedocument.spreadsheetml.worksheet+xml"/>
  <Override PartName="/xl/drawings/drawing44.xml" ContentType="application/vnd.openxmlformats-officedocument.drawing+xml"/>
  <Override PartName="/xl/worksheets/sheet45.xml" ContentType="application/vnd.openxmlformats-officedocument.spreadsheetml.worksheet+xml"/>
  <Override PartName="/xl/drawings/drawing45.xml" ContentType="application/vnd.openxmlformats-officedocument.drawing+xml"/>
  <Override PartName="/xl/worksheets/sheet46.xml" ContentType="application/vnd.openxmlformats-officedocument.spreadsheetml.worksheet+xml"/>
  <Override PartName="/xl/drawings/drawing46.xml" ContentType="application/vnd.openxmlformats-officedocument.drawing+xml"/>
  <Override PartName="/xl/worksheets/sheet47.xml" ContentType="application/vnd.openxmlformats-officedocument.spreadsheetml.worksheet+xml"/>
  <Override PartName="/xl/drawings/drawing47.xml" ContentType="application/vnd.openxmlformats-officedocument.drawing+xml"/>
  <Override PartName="/xl/worksheets/sheet48.xml" ContentType="application/vnd.openxmlformats-officedocument.spreadsheetml.worksheet+xml"/>
  <Override PartName="/xl/drawings/drawing48.xml" ContentType="application/vnd.openxmlformats-officedocument.drawing+xml"/>
  <Override PartName="/xl/worksheets/sheet49.xml" ContentType="application/vnd.openxmlformats-officedocument.spreadsheetml.worksheet+xml"/>
  <Override PartName="/xl/drawings/drawing49.xml" ContentType="application/vnd.openxmlformats-officedocument.drawing+xml"/>
  <Override PartName="/xl/worksheets/sheet50.xml" ContentType="application/vnd.openxmlformats-officedocument.spreadsheetml.worksheet+xml"/>
  <Override PartName="/xl/drawings/drawing50.xml" ContentType="application/vnd.openxmlformats-officedocument.drawing+xml"/>
  <Override PartName="/xl/worksheets/sheet51.xml" ContentType="application/vnd.openxmlformats-officedocument.spreadsheetml.worksheet+xml"/>
  <Override PartName="/xl/drawings/drawing51.xml" ContentType="application/vnd.openxmlformats-officedocument.drawing+xml"/>
  <Override PartName="/xl/worksheets/sheet52.xml" ContentType="application/vnd.openxmlformats-officedocument.spreadsheetml.worksheet+xml"/>
  <Override PartName="/xl/drawings/drawing52.xml" ContentType="application/vnd.openxmlformats-officedocument.drawing+xml"/>
  <Override PartName="/xl/worksheets/sheet53.xml" ContentType="application/vnd.openxmlformats-officedocument.spreadsheetml.worksheet+xml"/>
  <Override PartName="/xl/drawings/drawing53.xml" ContentType="application/vnd.openxmlformats-officedocument.drawing+xml"/>
  <Override PartName="/xl/worksheets/sheet54.xml" ContentType="application/vnd.openxmlformats-officedocument.spreadsheetml.worksheet+xml"/>
  <Override PartName="/xl/drawings/drawing54.xml" ContentType="application/vnd.openxmlformats-officedocument.drawing+xml"/>
  <Override PartName="/xl/worksheets/sheet55.xml" ContentType="application/vnd.openxmlformats-officedocument.spreadsheetml.worksheet+xml"/>
  <Override PartName="/xl/drawings/drawing55.xml" ContentType="application/vnd.openxmlformats-officedocument.drawing+xml"/>
  <Override PartName="/xl/worksheets/sheet56.xml" ContentType="application/vnd.openxmlformats-officedocument.spreadsheetml.worksheet+xml"/>
  <Override PartName="/xl/drawings/drawing56.xml" ContentType="application/vnd.openxmlformats-officedocument.drawing+xml"/>
  <Override PartName="/xl/worksheets/sheet57.xml" ContentType="application/vnd.openxmlformats-officedocument.spreadsheetml.worksheet+xml"/>
  <Override PartName="/xl/drawings/drawing57.xml" ContentType="application/vnd.openxmlformats-officedocument.drawing+xml"/>
  <Override PartName="/xl/worksheets/sheet58.xml" ContentType="application/vnd.openxmlformats-officedocument.spreadsheetml.worksheet+xml"/>
  <Override PartName="/xl/drawings/drawing58.xml" ContentType="application/vnd.openxmlformats-officedocument.drawing+xml"/>
  <Override PartName="/xl/worksheets/sheet59.xml" ContentType="application/vnd.openxmlformats-officedocument.spreadsheetml.worksheet+xml"/>
  <Override PartName="/xl/drawings/drawing59.xml" ContentType="application/vnd.openxmlformats-officedocument.drawing+xml"/>
  <Override PartName="/xl/worksheets/sheet60.xml" ContentType="application/vnd.openxmlformats-officedocument.spreadsheetml.worksheet+xml"/>
  <Override PartName="/xl/drawings/drawing60.xml" ContentType="application/vnd.openxmlformats-officedocument.drawing+xml"/>
  <Override PartName="/xl/worksheets/sheet61.xml" ContentType="application/vnd.openxmlformats-officedocument.spreadsheetml.worksheet+xml"/>
  <Override PartName="/xl/drawings/drawing61.xml" ContentType="application/vnd.openxmlformats-officedocument.drawing+xml"/>
  <Override PartName="/xl/worksheets/sheet62.xml" ContentType="application/vnd.openxmlformats-officedocument.spreadsheetml.worksheet+xml"/>
  <Override PartName="/xl/drawings/drawing62.xml" ContentType="application/vnd.openxmlformats-officedocument.drawing+xml"/>
  <Override PartName="/xl/worksheets/sheet63.xml" ContentType="application/vnd.openxmlformats-officedocument.spreadsheetml.worksheet+xml"/>
  <Override PartName="/xl/drawings/drawing63.xml" ContentType="application/vnd.openxmlformats-officedocument.drawing+xml"/>
  <Override PartName="/xl/worksheets/sheet64.xml" ContentType="application/vnd.openxmlformats-officedocument.spreadsheetml.worksheet+xml"/>
  <Override PartName="/xl/drawings/drawing64.xml" ContentType="application/vnd.openxmlformats-officedocument.drawing+xml"/>
  <Override PartName="/xl/worksheets/sheet65.xml" ContentType="application/vnd.openxmlformats-officedocument.spreadsheetml.worksheet+xml"/>
  <Override PartName="/xl/drawings/drawing65.xml" ContentType="application/vnd.openxmlformats-officedocument.drawing+xml"/>
  <Override PartName="/xl/worksheets/sheet66.xml" ContentType="application/vnd.openxmlformats-officedocument.spreadsheetml.worksheet+xml"/>
  <Override PartName="/xl/drawings/drawing66.xml" ContentType="application/vnd.openxmlformats-officedocument.drawing+xml"/>
  <Override PartName="/xl/worksheets/sheet67.xml" ContentType="application/vnd.openxmlformats-officedocument.spreadsheetml.worksheet+xml"/>
  <Override PartName="/xl/drawings/drawing67.xml" ContentType="application/vnd.openxmlformats-officedocument.drawing+xml"/>
  <Override PartName="/xl/worksheets/sheet68.xml" ContentType="application/vnd.openxmlformats-officedocument.spreadsheetml.worksheet+xml"/>
  <Override PartName="/xl/drawings/drawing68.xml" ContentType="application/vnd.openxmlformats-officedocument.drawing+xml"/>
  <Override PartName="/xl/worksheets/sheet69.xml" ContentType="application/vnd.openxmlformats-officedocument.spreadsheetml.worksheet+xml"/>
  <Override PartName="/xl/drawings/drawing69.xml" ContentType="application/vnd.openxmlformats-officedocument.drawing+xml"/>
  <Override PartName="/xl/worksheets/sheet70.xml" ContentType="application/vnd.openxmlformats-officedocument.spreadsheetml.worksheet+xml"/>
  <Override PartName="/xl/drawings/drawing70.xml" ContentType="application/vnd.openxmlformats-officedocument.drawing+xml"/>
  <Override PartName="/xl/worksheets/sheet71.xml" ContentType="application/vnd.openxmlformats-officedocument.spreadsheetml.worksheet+xml"/>
  <Override PartName="/xl/drawings/drawing71.xml" ContentType="application/vnd.openxmlformats-officedocument.drawing+xml"/>
  <Override PartName="/xl/worksheets/sheet72.xml" ContentType="application/vnd.openxmlformats-officedocument.spreadsheetml.worksheet+xml"/>
  <Override PartName="/xl/drawings/drawing72.xml" ContentType="application/vnd.openxmlformats-officedocument.drawing+xml"/>
  <Override PartName="/xl/worksheets/sheet73.xml" ContentType="application/vnd.openxmlformats-officedocument.spreadsheetml.worksheet+xml"/>
  <Override PartName="/xl/drawings/drawing73.xml" ContentType="application/vnd.openxmlformats-officedocument.drawing+xml"/>
  <Override PartName="/xl/worksheets/sheet74.xml" ContentType="application/vnd.openxmlformats-officedocument.spreadsheetml.worksheet+xml"/>
  <Override PartName="/xl/drawings/drawing74.xml" ContentType="application/vnd.openxmlformats-officedocument.drawing+xml"/>
</Types>
</file>

<file path=_rels/.rels><?xml version="1.0" encoding="UTF-8" standalone="yes"?><Relationships xmlns="http://schemas.openxmlformats.org/package/2006/relationships">
<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bookViews>
    <workbookView xWindow="-120" yWindow="-120" windowWidth="29040" windowHeight="17520" firstSheet="0" activeTab="0"/>
  </bookViews>
  <sheets>
    <sheet name="Title" sheetId="10" state="visible" r:id="rId1"/>
    <sheet name="Table of contents" sheetId="8" state="visible" r:id="rId2"/>
    <sheet name="Gender and sex" sheetId="6" state="visible" r:id="rId3"/>
    <sheet name="About the data" sheetId="11" state="visible" r:id="rId4"/>
    <sheet name="Definitions" sheetId="12" state="visible" r:id="rId5"/>
    <sheet name="Meas51031" sheetId="13" state="visible" r:id="rId6"/>
    <sheet name="Meas52031" sheetId="14" state="visible" r:id="rId7"/>
    <sheet name="Meas71000" sheetId="15" state="visible" r:id="rId8"/>
    <sheet name="Meas71001" sheetId="16" state="visible" r:id="rId9"/>
    <sheet name="Meas71002" sheetId="17" state="visible" r:id="rId10"/>
    <sheet name="Meas71100" sheetId="18" state="visible" r:id="rId11"/>
    <sheet name="Meas71101" sheetId="19" state="visible" r:id="rId12"/>
    <sheet name="Meas71102" sheetId="20" state="visible" r:id="rId13"/>
    <sheet name="Meas71220" sheetId="21" state="visible" r:id="rId14"/>
    <sheet name="Meas71221" sheetId="22" state="visible" r:id="rId15"/>
    <sheet name="Meas71300" sheetId="23" state="visible" r:id="rId16"/>
    <sheet name="Meas71301" sheetId="24" state="visible" r:id="rId17"/>
    <sheet name="Meas71302" sheetId="25" state="visible" r:id="rId18"/>
    <sheet name="Meas71400" sheetId="26" state="visible" r:id="rId19"/>
    <sheet name="Meas71401" sheetId="27" state="visible" r:id="rId20"/>
    <sheet name="Meas71410" sheetId="28" state="visible" r:id="rId21"/>
    <sheet name="Meas71411" sheetId="29" state="visible" r:id="rId22"/>
    <sheet name="Meas71420" sheetId="30" state="visible" r:id="rId23"/>
    <sheet name="Meas71421" sheetId="31" state="visible" r:id="rId24"/>
    <sheet name="Meas71430" sheetId="32" state="visible" r:id="rId25"/>
    <sheet name="Meas71431" sheetId="33" state="visible" r:id="rId26"/>
    <sheet name="Meas71440" sheetId="34" state="visible" r:id="rId27"/>
    <sheet name="Meas71441" sheetId="35" state="visible" r:id="rId28"/>
    <sheet name="Meas71450" sheetId="36" state="visible" r:id="rId29"/>
    <sheet name="Meas71451" sheetId="37" state="visible" r:id="rId30"/>
    <sheet name="Meas71460" sheetId="38" state="visible" r:id="rId31"/>
    <sheet name="Meas71461" sheetId="39" state="visible" r:id="rId32"/>
    <sheet name="Meas71470" sheetId="40" state="visible" r:id="rId33"/>
    <sheet name="Meas71471" sheetId="41" state="visible" r:id="rId34"/>
    <sheet name="Meas71480" sheetId="42" state="visible" r:id="rId35"/>
    <sheet name="Meas71481" sheetId="43" state="visible" r:id="rId36"/>
    <sheet name="Meas71490" sheetId="44" state="visible" r:id="rId37"/>
    <sheet name="Meas71491" sheetId="45" state="visible" r:id="rId38"/>
    <sheet name="Meas71500" sheetId="46" state="visible" r:id="rId39"/>
    <sheet name="Meas71501" sheetId="47" state="visible" r:id="rId40"/>
    <sheet name="Meas71510" sheetId="48" state="visible" r:id="rId41"/>
    <sheet name="Meas71511" sheetId="49" state="visible" r:id="rId42"/>
    <sheet name="Meas71520" sheetId="50" state="visible" r:id="rId43"/>
    <sheet name="Meas71521" sheetId="51" state="visible" r:id="rId44"/>
    <sheet name="Meas71530" sheetId="52" state="visible" r:id="rId45"/>
    <sheet name="Meas71531" sheetId="53" state="visible" r:id="rId46"/>
    <sheet name="Meas71540" sheetId="54" state="visible" r:id="rId47"/>
    <sheet name="Meas71541" sheetId="55" state="visible" r:id="rId48"/>
    <sheet name="Meas71550" sheetId="56" state="visible" r:id="rId49"/>
    <sheet name="Meas71551" sheetId="57" state="visible" r:id="rId50"/>
    <sheet name="Meas71560" sheetId="58" state="visible" r:id="rId51"/>
    <sheet name="Meas71561" sheetId="59" state="visible" r:id="rId52"/>
    <sheet name="Meas71570" sheetId="60" state="visible" r:id="rId53"/>
    <sheet name="Meas71571" sheetId="61" state="visible" r:id="rId54"/>
    <sheet name="Meas71580" sheetId="62" state="visible" r:id="rId55"/>
    <sheet name="Meas71581" sheetId="63" state="visible" r:id="rId56"/>
    <sheet name="Meas71590" sheetId="64" state="visible" r:id="rId57"/>
    <sheet name="Meas71591" sheetId="65" state="visible" r:id="rId58"/>
    <sheet name="Meas71600" sheetId="66" state="visible" r:id="rId59"/>
    <sheet name="Meas71601" sheetId="67" state="visible" r:id="rId60"/>
    <sheet name="Meas71610" sheetId="68" state="visible" r:id="rId61"/>
    <sheet name="Meas71611" sheetId="69" state="visible" r:id="rId62"/>
    <sheet name="Meas71620" sheetId="70" state="visible" r:id="rId63"/>
    <sheet name="Meas71621" sheetId="71" state="visible" r:id="rId64"/>
    <sheet name="Meas71630" sheetId="72" state="visible" r:id="rId65"/>
    <sheet name="Meas71631" sheetId="73" state="visible" r:id="rId66"/>
    <sheet name="Meas71640" sheetId="74" state="visible" r:id="rId67"/>
    <sheet name="Meas71641" sheetId="75" state="visible" r:id="rId68"/>
    <sheet name="Meas71650" sheetId="76" state="visible" r:id="rId69"/>
    <sheet name="Meas71651" sheetId="77" state="visible" r:id="rId70"/>
    <sheet name="Meas71660" sheetId="78" state="visible" r:id="rId71"/>
    <sheet name="Meas71661" sheetId="79" state="visible" r:id="rId72"/>
    <sheet name="Meas71670" sheetId="80" state="visible" r:id="rId73"/>
    <sheet name="Meas71671" sheetId="81" state="visible" r:id="rId74"/>
  </sheets>
  <calcPr calcId="191029"/>
</workbook>
</file>

<file path=xl/sharedStrings.xml><?xml version="1.0" encoding="utf-8"?>
<sst xmlns="http://schemas.openxmlformats.org/spreadsheetml/2006/main" count="3473" uniqueCount="3473">
  <si>
    <t>Table of Contents</t>
  </si>
  <si>
    <t>The ACT Government has committed to improving the collection, discoverability and sharing of data on sex, gender, variations of sex characteristics and sexual orientation variables.</t>
  </si>
  <si>
    <t>Table of contents</t>
  </si>
  <si>
    <t>While all three definitions include categories beyond male and female, statistics are not reported for other categories in the dashboards due to privacy concerns (small numbers). However, they are included in the total (persons) therefore the sum of male and female may not equal the total (persons).</t>
  </si>
  <si>
    <t>X</t>
  </si>
  <si>
    <t>Australian Secondary School Students’ Alcohol and Drug Survey</t>
  </si>
  <si>
    <t>Australian Cause of Death Unit Record File</t>
  </si>
  <si>
    <t>ACT Year 7 Health Survey</t>
  </si>
  <si>
    <t>ACT Maternal and Perinatal Data Collection</t>
  </si>
  <si>
    <t xml:space="preserve">ACT General Health Survey </t>
  </si>
  <si>
    <t xml:space="preserve">ACT Physical Activity and Nutrition Survey </t>
  </si>
  <si>
    <t>ACT Cancer Registry</t>
  </si>
  <si>
    <t>Sex recorded at birth</t>
  </si>
  <si>
    <t>Sex</t>
  </si>
  <si>
    <t>Gender</t>
  </si>
  <si>
    <t>Data Collections</t>
  </si>
  <si>
    <t>Definitions</t>
  </si>
  <si>
    <r>
      <rPr>
        <b/>
        <sz val="10"/>
        <rFont val="Calibri"/>
        <family val="2"/>
        <scheme val="minor"/>
      </rPr>
      <t>Sex</t>
    </r>
    <r>
      <rPr>
        <sz val="10"/>
        <rFont val="Calibri"/>
        <family val="2"/>
        <scheme val="minor"/>
      </rPr>
      <t xml:space="preserve"> – </t>
    </r>
    <r>
      <rPr>
        <sz val="10"/>
        <color rgb="FF000000"/>
        <rFont val="Calibri"/>
        <family val="2"/>
        <scheme val="minor"/>
      </rPr>
      <t xml:space="preserve">A person's sex is based upon their sex characteristics, such as their sex chromosomes, hormones, and reproductive organs. Depending on individual state and territory legislation, a legal record of a person’s sex may, or may not align with their sex characteristics, and a person’s sex may be recorded differently on different documents. </t>
    </r>
  </si>
  <si>
    <r>
      <rPr>
        <b/>
        <sz val="10"/>
        <rFont val="Calibri"/>
        <family val="2"/>
        <scheme val="minor"/>
      </rPr>
      <t>Gender</t>
    </r>
    <r>
      <rPr>
        <sz val="10"/>
        <rFont val="Calibri"/>
        <family val="2"/>
        <scheme val="minor"/>
      </rPr>
      <t xml:space="preserve"> – </t>
    </r>
    <r>
      <rPr>
        <sz val="10"/>
        <color theme="1"/>
        <rFont val="Calibri"/>
        <family val="2"/>
        <scheme val="minor"/>
      </rPr>
      <t xml:space="preserve">Gender is a social and cultural concept that refers to the way a person lives in and interacts with the world. It is about social and cultural differences in identity, expression and experience as a woman, man, or non-binary person. Non-binary is an umbrella term describing gender identities that are not exclusively male or female. </t>
    </r>
  </si>
  <si>
    <r>
      <rPr>
        <b/>
        <sz val="10"/>
        <rFont val="Calibri"/>
        <family val="2"/>
        <scheme val="minor"/>
      </rPr>
      <t>Sex recorded at birth</t>
    </r>
    <r>
      <rPr>
        <b/>
        <i/>
        <sz val="10"/>
        <color rgb="FF000000"/>
        <rFont val="Calibri"/>
        <family val="2"/>
        <scheme val="minor"/>
      </rPr>
      <t xml:space="preserve"> –</t>
    </r>
    <r>
      <rPr>
        <sz val="10"/>
        <color rgb="FF000000"/>
        <rFont val="Calibri"/>
        <family val="2"/>
        <scheme val="minor"/>
      </rPr>
      <t xml:space="preserve"> Sex is understood in relation to sex characteristics. Sex recorded at birth refers to what was determined by sex characteristics observed at birth or infancy. In some instances, related to health, it will be important to record a person’s sex recorded at birth (for example, for cervical cancer screening, and increased risk or some physical health conditions more prevalent in a particular sex).</t>
    </r>
  </si>
  <si>
    <r>
      <t xml:space="preserve">The table below contains a list of data collections used in the </t>
    </r>
    <r>
      <rPr>
        <i/>
        <sz val="10"/>
        <rFont val="Calibri"/>
        <family val="2"/>
        <scheme val="minor"/>
      </rPr>
      <t>HealthStats ACT</t>
    </r>
    <r>
      <rPr>
        <sz val="10"/>
        <rFont val="Calibri"/>
        <family val="2"/>
        <scheme val="minor"/>
      </rPr>
      <t xml:space="preserve"> dashboards and whether sex, gender or sex recorded at birth is collected. </t>
    </r>
  </si>
  <si>
    <t>Technical notes: Gender and sex</t>
  </si>
  <si>
    <t>Technical notes: About the data</t>
  </si>
  <si>
    <t>Technical notes: Definitions</t>
  </si>
  <si>
    <t>Title</t>
  </si>
  <si>
    <t>DATATYPE</t>
  </si>
  <si>
    <t>Collection</t>
  </si>
  <si>
    <t>Download the ACT Government Common Dataset Sex, Gender, Variations of Sex Characteristics and Sexual Orientation Variables Data</t>
  </si>
  <si>
    <r>
      <t xml:space="preserve">The </t>
    </r>
    <r>
      <rPr>
        <i/>
        <sz val="10"/>
        <color theme="1"/>
        <rFont val="Calibri"/>
        <family val="2"/>
        <scheme val="minor"/>
      </rPr>
      <t>HealthStats ACT</t>
    </r>
    <r>
      <rPr>
        <sz val="10"/>
        <color theme="1"/>
        <rFont val="Calibri"/>
        <family val="2"/>
        <scheme val="minor"/>
      </rPr>
      <t xml:space="preserve"> dashboards use data from a variety of ACT Health Directorate data collections or externally sourced unit level record data. Each data collection uses either sex, gender or sex recorded at birth. The definitions are listed below and are based on the</t>
    </r>
    <r>
      <rPr>
        <i/>
        <sz val="10"/>
        <color theme="1"/>
        <rFont val="Calibri"/>
        <family val="2"/>
        <scheme val="minor"/>
      </rPr>
      <t xml:space="preserve"> ACT Government Common Dataset Sex, Gender, Variations of Sex Characteristics and Sexual Orientation Variables Data</t>
    </r>
    <r>
      <rPr>
        <sz val="10"/>
        <color theme="1"/>
        <rFont val="Calibri"/>
        <family val="2"/>
        <scheme val="minor"/>
      </rPr>
      <t>, which can be accessed at the following link:</t>
    </r>
  </si>
  <si>
    <t xml:space="preserve">Deaths</t>
  </si>
  <si>
    <t xml:space="preserve">Mortality statistics published on HealthStats ACT are based on the Cause of Death Unit Record File (CODURF) provided by the Australian Coordinating Registry (ACR) or the ACT Maternal and Perinatal Data Collection and are reported by year of occurrence unless otherwise specified.
Deaths in the latest available year are preliminary and are subject to change as they do not include deaths subject to the coronial process.  A coroner may investigate a death if the death is unexpected or violent (such as a homicide and suicide), when the identity is unknown, cause of death is not known or if the person is in care or custody. The coronial process can take several years, particularly where an inquest is held, or complex investigations are being undertaken. Therefore, there is a delay in reporting deaths through this process.
The cause of death is coded to an international standard called the International Statistical Classification of Diseases and Related Health Problems (ICD). This enables comparisons of statistics over time and between countries. Deaths can then be categorised into disease groupings. The dashboard uses the categories developed by the World Health Organization.[1]</t>
  </si>
  <si>
    <t xml:space="preserve">Rates (age standardised)</t>
  </si>
  <si>
    <t xml:space="preserve">The rates presented in this dashboard are based on the direct method of standardisation and are per 100,000 population. This method adjusts for effects of differences in the age composition of different populations. The direct age-standardised rates are based on the weighted sum of age-specific (five-year age group) rates in the population. The weights used in the calculation of these rates (the ‘standard’ population) are population ratios for five-year age groups derived from the mid-year 2001 Australian population.
Please note that age standardised rates have not been produced where the total number of events are less than 20 as age-standardised rates based on less than 20 events have high relative standard error (25% or more).[2]</t>
  </si>
  <si>
    <t xml:space="preserve">ACT Maternal Perinatal Data Collection</t>
  </si>
  <si>
    <t xml:space="preserve">The ACT Maternal Perinatal Data Collection is a population-based collection covering all births in ACT hospitals (public and private) and home births in the ACT. It does not include interstate births where the mother's usual place of residence is the ACT.
ACT Health receives notifications from patient administrative and clinical records, with the information usually collected by midwives or other birth attendants. 
For more information about the ACT Maternal Perinatal Data Collection please visit:</t>
  </si>
  <si>
    <t xml:space="preserve">=HYPERLINK("https://www.act.gov.au/directorates-and-agencies/act-health/data-statistics-and-surveys/healthstats-act/data-collections/act-maternal-and-perinatal-data-collection", "ACT Maternal Perinatal Data Collection")</t>
  </si>
  <si>
    <t xml:space="preserve">Australian Cause of Death Unit Record File (CODURF)</t>
  </si>
  <si>
    <t xml:space="preserve">The CODURF is supplied by the Australian Coordinating Registry (ACR). The ACT deaths data is collected and maintained by the ACT Registrar of Births, Deaths and Marriages (ACT RBDM), which records all medical conditions that directly caused or contributed to the death and were applicable, ie the circumstances surrounding a death (eg. motor vehicle accident). 
The National Coronial Information System (NCIS) records and stores information relating to coronial certified deaths for the purposes of retrieval, analysis, interpretation and dissemination to allow for informed death and injury prevention activities.
The Australian Coordinating Registry (ACR) is an agency appointed by state and territory RBDMs and coroners to coordinate and manage approval of coded deaths data.</t>
  </si>
  <si>
    <t xml:space="preserve">References</t>
  </si>
  <si>
    <t xml:space="preserve">[1] Becker R, Silvi J, Ma Fat D, L’Hours A, Laurenti R. A method for deriving leading causes of death. Bulletin of the World Health Organization. 2006 Apr 1;2006(4):297–304</t>
  </si>
  <si>
    <t xml:space="preserve">[2] Australian Institute of Health and Welfare. Principles on the use of direct age-standardisation in administrative data collections: for measuring the gap between Indigenous and non-Indigenous Australians. Canberra: AIHW; 2011.</t>
  </si>
  <si>
    <t xml:space="preserve">Confidence interval</t>
  </si>
  <si>
    <t xml:space="preserve">A confidence interval is a range of values that is used to describe the uncertainty around an estimate. Confidence intervals are calculated with a stated probability (for estimates in HealthStats ACT it is 95%); this means that there is a 95% chance that the confidence interval includes the true value.</t>
  </si>
  <si>
    <t xml:space="preserve">Neonatal death</t>
  </si>
  <si>
    <t xml:space="preserve">A death within 28 days of birth of any child who, after delivery, breathed or showed any other evidence of life, such as a heartbeat.</t>
  </si>
  <si>
    <t xml:space="preserve">Perinatal death</t>
  </si>
  <si>
    <t xml:space="preserve">A stillbirth or neonatal death.</t>
  </si>
  <si>
    <t xml:space="preserve">Potentially avoidable death</t>
  </si>
  <si>
    <t xml:space="preserve">A potentially avoidable death is one that could have theoretically been avoided for persons aged less than 75 years. The level of avoidable mortality in a population indicates the theoretical scope for future health gain through disease prevention and management.</t>
  </si>
  <si>
    <t xml:space="preserve">Premature death</t>
  </si>
  <si>
    <t xml:space="preserve">Premature mortality refers to deaths that occur at an age earlier than a selected cut-off, a cut-off of 75 years was used in this dashboard.</t>
  </si>
  <si>
    <t xml:space="preserve">Stillbirth</t>
  </si>
  <si>
    <t xml:space="preserve">A birth of a baby at a gestational age of 20 weeks or more who, after delivery, showed no evidence of life, such as a heartbeat.</t>
  </si>
  <si>
    <t xml:space="preserve">Measure 51031 - Number of perinatal deaths, ACT residents, 2001 to 2024</t>
  </si>
  <si>
    <t xml:space="preserve">Cases</t>
  </si>
  <si>
    <t xml:space="preserve">2001</t>
  </si>
  <si>
    <t xml:space="preserve">2002</t>
  </si>
  <si>
    <t xml:space="preserve">2003</t>
  </si>
  <si>
    <t xml:space="preserve">2004</t>
  </si>
  <si>
    <t xml:space="preserve">2005</t>
  </si>
  <si>
    <t xml:space="preserve">2006</t>
  </si>
  <si>
    <t xml:space="preserve">2007</t>
  </si>
  <si>
    <t xml:space="preserve">2008</t>
  </si>
  <si>
    <t xml:space="preserve">2009</t>
  </si>
  <si>
    <t xml:space="preserve">2010</t>
  </si>
  <si>
    <t xml:space="preserve">2011</t>
  </si>
  <si>
    <t xml:space="preserve">2012</t>
  </si>
  <si>
    <t xml:space="preserve">2013</t>
  </si>
  <si>
    <t xml:space="preserve">2014</t>
  </si>
  <si>
    <t xml:space="preserve">2015</t>
  </si>
  <si>
    <t xml:space="preserve">2016</t>
  </si>
  <si>
    <t xml:space="preserve">2017</t>
  </si>
  <si>
    <t xml:space="preserve">2018</t>
  </si>
  <si>
    <t xml:space="preserve">2019</t>
  </si>
  <si>
    <t xml:space="preserve">2020</t>
  </si>
  <si>
    <t xml:space="preserve">2021</t>
  </si>
  <si>
    <t xml:space="preserve">2022</t>
  </si>
  <si>
    <t xml:space="preserve">2023</t>
  </si>
  <si>
    <t xml:space="preserve">2024</t>
  </si>
  <si>
    <t xml:space="preserve">Perinatal deaths</t>
  </si>
  <si>
    <t xml:space="preserve">35</t>
  </si>
  <si>
    <t xml:space="preserve">34</t>
  </si>
  <si>
    <t xml:space="preserve">55</t>
  </si>
  <si>
    <t xml:space="preserve">44</t>
  </si>
  <si>
    <t xml:space="preserve">49</t>
  </si>
  <si>
    <t xml:space="preserve">51</t>
  </si>
  <si>
    <t xml:space="preserve">48</t>
  </si>
  <si>
    <t xml:space="preserve">59</t>
  </si>
  <si>
    <t xml:space="preserve">36</t>
  </si>
  <si>
    <t xml:space="preserve">57</t>
  </si>
  <si>
    <t xml:space="preserve">39</t>
  </si>
  <si>
    <t xml:space="preserve">56</t>
  </si>
  <si>
    <t xml:space="preserve">41</t>
  </si>
  <si>
    <t xml:space="preserve">46</t>
  </si>
  <si>
    <t xml:space="preserve">54</t>
  </si>
  <si>
    <t xml:space="preserve">42</t>
  </si>
  <si>
    <t xml:space="preserve">81</t>
  </si>
  <si>
    <t xml:space="preserve">66</t>
  </si>
  <si>
    <t xml:space="preserve">Measure 52031 - Perinatal mortality rate, per 1000 births, percentage, ACT residents, 2001 to 2024</t>
  </si>
  <si>
    <t xml:space="preserve">Rate (95% CI)</t>
  </si>
  <si>
    <t xml:space="preserve">9.0</t>
  </si>
  <si>
    <t xml:space="preserve">(6.5–12.5)</t>
  </si>
  <si>
    <t xml:space="preserve">8.4</t>
  </si>
  <si>
    <t xml:space="preserve">(6.0–11.7)</t>
  </si>
  <si>
    <t xml:space="preserve">13.4</t>
  </si>
  <si>
    <t xml:space="preserve">(10.3–17.4)</t>
  </si>
  <si>
    <t xml:space="preserve">10.7</t>
  </si>
  <si>
    <t xml:space="preserve">(8.0–14.3)</t>
  </si>
  <si>
    <t xml:space="preserve">11.4</t>
  </si>
  <si>
    <t xml:space="preserve">(8.7–15.1)</t>
  </si>
  <si>
    <t xml:space="preserve">11.1</t>
  </si>
  <si>
    <t xml:space="preserve">(8.5–14.6)</t>
  </si>
  <si>
    <t xml:space="preserve">10.4</t>
  </si>
  <si>
    <t xml:space="preserve">(7.8–13.7)</t>
  </si>
  <si>
    <t xml:space="preserve">12.3</t>
  </si>
  <si>
    <t xml:space="preserve">(9.5–15.8)</t>
  </si>
  <si>
    <t xml:space="preserve">7.4</t>
  </si>
  <si>
    <t xml:space="preserve">(5.3–10.2)</t>
  </si>
  <si>
    <t xml:space="preserve">11.5</t>
  </si>
  <si>
    <t xml:space="preserve">(8.8–14.8)</t>
  </si>
  <si>
    <t xml:space="preserve">8.1</t>
  </si>
  <si>
    <t xml:space="preserve">(5.9–11.0)</t>
  </si>
  <si>
    <t xml:space="preserve">10.6</t>
  </si>
  <si>
    <t xml:space="preserve">(8.2–13.8)</t>
  </si>
  <si>
    <t xml:space="preserve">7.6</t>
  </si>
  <si>
    <t xml:space="preserve">(5.6–10.4)</t>
  </si>
  <si>
    <t xml:space="preserve">(8.3–13.7)</t>
  </si>
  <si>
    <t xml:space="preserve">8.3</t>
  </si>
  <si>
    <t xml:space="preserve">(6.2–11.1)</t>
  </si>
  <si>
    <t xml:space="preserve">9.5</t>
  </si>
  <si>
    <t xml:space="preserve">(7.3–12.4)</t>
  </si>
  <si>
    <t xml:space="preserve">(8.0–13.5)</t>
  </si>
  <si>
    <t xml:space="preserve">9.9</t>
  </si>
  <si>
    <t xml:space="preserve">(7.5–13.0)</t>
  </si>
  <si>
    <t xml:space="preserve">7.8</t>
  </si>
  <si>
    <t xml:space="preserve">(5.8–10.5)</t>
  </si>
  <si>
    <t xml:space="preserve">7.5</t>
  </si>
  <si>
    <t xml:space="preserve">(5.5–10.2)</t>
  </si>
  <si>
    <t xml:space="preserve">(6.0–10.8)</t>
  </si>
  <si>
    <t xml:space="preserve">9.3</t>
  </si>
  <si>
    <t xml:space="preserve">(7.1–12.3)</t>
  </si>
  <si>
    <t xml:space="preserve">16.1</t>
  </si>
  <si>
    <t xml:space="preserve">(12.9–19.9)</t>
  </si>
  <si>
    <t xml:space="preserve">13.0</t>
  </si>
  <si>
    <t xml:space="preserve">(10.2–16.5)</t>
  </si>
  <si>
    <t xml:space="preserve">Measure 71000 - Number of all-cause deaths by sex, all ages, ACT and Australia, 2013 to 2024</t>
  </si>
  <si>
    <t xml:space="preserve">ACT</t>
  </si>
  <si>
    <t xml:space="preserve">Male</t>
  </si>
  <si>
    <t xml:space="preserve">857</t>
  </si>
  <si>
    <t xml:space="preserve">944</t>
  </si>
  <si>
    <t xml:space="preserve">939</t>
  </si>
  <si>
    <t xml:space="preserve">1048</t>
  </si>
  <si>
    <t xml:space="preserve">1084</t>
  </si>
  <si>
    <t xml:space="preserve">1068</t>
  </si>
  <si>
    <t xml:space="preserve">998</t>
  </si>
  <si>
    <t xml:space="preserve">1103</t>
  </si>
  <si>
    <t xml:space="preserve">1121</t>
  </si>
  <si>
    <t xml:space="preserve">1317#</t>
  </si>
  <si>
    <t xml:space="preserve">1294#</t>
  </si>
  <si>
    <t xml:space="preserve">1108#</t>
  </si>
  <si>
    <t xml:space="preserve">Female</t>
  </si>
  <si>
    <t xml:space="preserve">862</t>
  </si>
  <si>
    <t xml:space="preserve">891</t>
  </si>
  <si>
    <t xml:space="preserve">913</t>
  </si>
  <si>
    <t xml:space="preserve">1020</t>
  </si>
  <si>
    <t xml:space="preserve">1004</t>
  </si>
  <si>
    <t xml:space="preserve">1065</t>
  </si>
  <si>
    <t xml:space="preserve">1067</t>
  </si>
  <si>
    <t xml:space="preserve">1052</t>
  </si>
  <si>
    <t xml:space="preserve">1055</t>
  </si>
  <si>
    <t xml:space="preserve">1277#</t>
  </si>
  <si>
    <t xml:space="preserve">1172#</t>
  </si>
  <si>
    <t xml:space="preserve">1093#</t>
  </si>
  <si>
    <t xml:space="preserve">Persons</t>
  </si>
  <si>
    <t xml:space="preserve">1719</t>
  </si>
  <si>
    <t xml:space="preserve">1835</t>
  </si>
  <si>
    <t xml:space="preserve">1852</t>
  </si>
  <si>
    <t xml:space="preserve">2068</t>
  </si>
  <si>
    <t xml:space="preserve">2088</t>
  </si>
  <si>
    <t xml:space="preserve">2133</t>
  </si>
  <si>
    <t xml:space="preserve">2065</t>
  </si>
  <si>
    <t xml:space="preserve">2155</t>
  </si>
  <si>
    <t xml:space="preserve">2176</t>
  </si>
  <si>
    <t xml:space="preserve">2594#</t>
  </si>
  <si>
    <t xml:space="preserve">2466#</t>
  </si>
  <si>
    <t xml:space="preserve">2201#</t>
  </si>
  <si>
    <t xml:space="preserve">Australia</t>
  </si>
  <si>
    <t xml:space="preserve">76187</t>
  </si>
  <si>
    <t xml:space="preserve">78477</t>
  </si>
  <si>
    <t xml:space="preserve">80513</t>
  </si>
  <si>
    <t xml:space="preserve">81914</t>
  </si>
  <si>
    <t xml:space="preserve">84849</t>
  </si>
  <si>
    <t xml:space="preserve">83005</t>
  </si>
  <si>
    <t xml:space="preserve">85736</t>
  </si>
  <si>
    <t xml:space="preserve">85294</t>
  </si>
  <si>
    <t xml:space="preserve">89864</t>
  </si>
  <si>
    <t xml:space="preserve">100323#</t>
  </si>
  <si>
    <t xml:space="preserve">96052#</t>
  </si>
  <si>
    <t xml:space="preserve">91765#</t>
  </si>
  <si>
    <t xml:space="preserve">72106</t>
  </si>
  <si>
    <t xml:space="preserve">75499</t>
  </si>
  <si>
    <t xml:space="preserve">76794</t>
  </si>
  <si>
    <t xml:space="preserve">76709</t>
  </si>
  <si>
    <t xml:space="preserve">79522</t>
  </si>
  <si>
    <t xml:space="preserve">76483</t>
  </si>
  <si>
    <t xml:space="preserve">79101</t>
  </si>
  <si>
    <t xml:space="preserve">77415</t>
  </si>
  <si>
    <t xml:space="preserve">82317</t>
  </si>
  <si>
    <t xml:space="preserve">91196#</t>
  </si>
  <si>
    <t xml:space="preserve">86975#</t>
  </si>
  <si>
    <t xml:space="preserve">83387#</t>
  </si>
  <si>
    <t xml:space="preserve">148293</t>
  </si>
  <si>
    <t xml:space="preserve">153976</t>
  </si>
  <si>
    <t xml:space="preserve">157307</t>
  </si>
  <si>
    <t xml:space="preserve">158623</t>
  </si>
  <si>
    <t xml:space="preserve">164371</t>
  </si>
  <si>
    <t xml:space="preserve">159488</t>
  </si>
  <si>
    <t xml:space="preserve">164837</t>
  </si>
  <si>
    <t xml:space="preserve">162709</t>
  </si>
  <si>
    <t xml:space="preserve">172181</t>
  </si>
  <si>
    <t xml:space="preserve">191519#</t>
  </si>
  <si>
    <t xml:space="preserve">183027#</t>
  </si>
  <si>
    <t xml:space="preserve">175152#</t>
  </si>
  <si>
    <t xml:space="preserve"># Fewer than 90% of records used in calculation are finalised and result may change in the future.</t>
  </si>
  <si>
    <t xml:space="preserve">(n.p) Estimate suppressed due to a numerator less than 5 or total number of events less than 20 (for age standardised rates).</t>
  </si>
  <si>
    <t xml:space="preserve">Measure 71001 - Age-standardised all causes mortality rate per 100,000 population by sex, all ages,  ACT and Australia, 2013 to 2024</t>
  </si>
  <si>
    <t xml:space="preserve">Age-standardised rate (per 100,000) (95% CI)</t>
  </si>
  <si>
    <t xml:space="preserve">556.9</t>
  </si>
  <si>
    <t xml:space="preserve">(519.6–596.1)</t>
  </si>
  <si>
    <t xml:space="preserve">595.4</t>
  </si>
  <si>
    <t xml:space="preserve">(557.5–635.2)</t>
  </si>
  <si>
    <t xml:space="preserve">563.2</t>
  </si>
  <si>
    <t xml:space="preserve">(527.3–600.9)</t>
  </si>
  <si>
    <t xml:space="preserve">610.5</t>
  </si>
  <si>
    <t xml:space="preserve">(573.7–649.0)</t>
  </si>
  <si>
    <t xml:space="preserve">607.4</t>
  </si>
  <si>
    <t xml:space="preserve">(571.5–645.0)</t>
  </si>
  <si>
    <t xml:space="preserve">580.7</t>
  </si>
  <si>
    <t xml:space="preserve">(546.1–616.8)</t>
  </si>
  <si>
    <t xml:space="preserve">520.9</t>
  </si>
  <si>
    <t xml:space="preserve">(488.8–554.4)</t>
  </si>
  <si>
    <t xml:space="preserve">549.2</t>
  </si>
  <si>
    <t xml:space="preserve">(517.1–582.8)</t>
  </si>
  <si>
    <t xml:space="preserve">535.9</t>
  </si>
  <si>
    <t xml:space="preserve">(504.8–568.3)</t>
  </si>
  <si>
    <t xml:space="preserve">608.0#</t>
  </si>
  <si>
    <t xml:space="preserve">(575.5–641.8)</t>
  </si>
  <si>
    <t xml:space="preserve">580.0#</t>
  </si>
  <si>
    <t xml:space="preserve">(548.8–612.6)</t>
  </si>
  <si>
    <t xml:space="preserve">478.0#</t>
  </si>
  <si>
    <t xml:space="preserve">(450.2–507.0)</t>
  </si>
  <si>
    <t xml:space="preserve">415.6</t>
  </si>
  <si>
    <t xml:space="preserve">(387.8–444.8)</t>
  </si>
  <si>
    <t xml:space="preserve">413.8</t>
  </si>
  <si>
    <t xml:space="preserve">(386.5–442.4)</t>
  </si>
  <si>
    <t xml:space="preserve">411.9</t>
  </si>
  <si>
    <t xml:space="preserve">(385.1–440.0)</t>
  </si>
  <si>
    <t xml:space="preserve">449.1</t>
  </si>
  <si>
    <t xml:space="preserve">(421.5–478.0)</t>
  </si>
  <si>
    <t xml:space="preserve">425.1</t>
  </si>
  <si>
    <t xml:space="preserve">(398.8–452.6)</t>
  </si>
  <si>
    <t xml:space="preserve">437.7</t>
  </si>
  <si>
    <t xml:space="preserve">(411.4–465.2)</t>
  </si>
  <si>
    <t xml:space="preserve">422.4</t>
  </si>
  <si>
    <t xml:space="preserve">(397.1–448.8)</t>
  </si>
  <si>
    <t xml:space="preserve">403.5</t>
  </si>
  <si>
    <t xml:space="preserve">(379.2–428.9)</t>
  </si>
  <si>
    <t xml:space="preserve">393.7</t>
  </si>
  <si>
    <t xml:space="preserve">(370.1–418.4)</t>
  </si>
  <si>
    <t xml:space="preserve">455.1#</t>
  </si>
  <si>
    <t xml:space="preserve">(430.2–481.0)</t>
  </si>
  <si>
    <t xml:space="preserve">405.8#</t>
  </si>
  <si>
    <t xml:space="preserve">(382.6–429.9)</t>
  </si>
  <si>
    <t xml:space="preserve">358.0#</t>
  </si>
  <si>
    <t xml:space="preserve">(336.9–380.1)</t>
  </si>
  <si>
    <t xml:space="preserve">480.2</t>
  </si>
  <si>
    <t xml:space="preserve">(457.5–503.7)</t>
  </si>
  <si>
    <t xml:space="preserve">495.1</t>
  </si>
  <si>
    <t xml:space="preserve">(472.4–518.5)</t>
  </si>
  <si>
    <t xml:space="preserve">481.4</t>
  </si>
  <si>
    <t xml:space="preserve">(459.5–504.1)</t>
  </si>
  <si>
    <t xml:space="preserve">523.4</t>
  </si>
  <si>
    <t xml:space="preserve">(500.9–546.7)</t>
  </si>
  <si>
    <t xml:space="preserve">509.5</t>
  </si>
  <si>
    <t xml:space="preserve">(487.7–532.0)</t>
  </si>
  <si>
    <t xml:space="preserve">503.8</t>
  </si>
  <si>
    <t xml:space="preserve">(482.5–525.8)</t>
  </si>
  <si>
    <t xml:space="preserve">470.0</t>
  </si>
  <si>
    <t xml:space="preserve">(449.8–490.8)</t>
  </si>
  <si>
    <t xml:space="preserve">470.8</t>
  </si>
  <si>
    <t xml:space="preserve">(451.0–491.2)</t>
  </si>
  <si>
    <t xml:space="preserve">458.8</t>
  </si>
  <si>
    <t xml:space="preserve">(439.6–478.5)</t>
  </si>
  <si>
    <t xml:space="preserve">524.6#</t>
  </si>
  <si>
    <t xml:space="preserve">(504.5–545.2)</t>
  </si>
  <si>
    <t xml:space="preserve">484.3#</t>
  </si>
  <si>
    <t xml:space="preserve">(465.3–503.9)</t>
  </si>
  <si>
    <t xml:space="preserve">413.4#</t>
  </si>
  <si>
    <t xml:space="preserve">(396.3–431.2)</t>
  </si>
  <si>
    <t xml:space="preserve">649.8</t>
  </si>
  <si>
    <t xml:space="preserve">(645.2–654.5)</t>
  </si>
  <si>
    <t xml:space="preserve">648.9</t>
  </si>
  <si>
    <t xml:space="preserve">(644.4–653.5)</t>
  </si>
  <si>
    <t xml:space="preserve">646.2</t>
  </si>
  <si>
    <t xml:space="preserve">(641.7–650.7)</t>
  </si>
  <si>
    <t xml:space="preserve">637.7</t>
  </si>
  <si>
    <t xml:space="preserve">(633.3–642.1)</t>
  </si>
  <si>
    <t xml:space="preserve">641.0</t>
  </si>
  <si>
    <t xml:space="preserve">(636.7–645.3)</t>
  </si>
  <si>
    <t xml:space="preserve">608.9</t>
  </si>
  <si>
    <t xml:space="preserve">(604.8–613.1)</t>
  </si>
  <si>
    <t xml:space="preserve">611.1</t>
  </si>
  <si>
    <t xml:space="preserve">(607.0–615.2)</t>
  </si>
  <si>
    <t xml:space="preserve">587.4</t>
  </si>
  <si>
    <t xml:space="preserve">(583.4–591.4)</t>
  </si>
  <si>
    <t xml:space="preserve">600.1</t>
  </si>
  <si>
    <t xml:space="preserve">(596.1–604.0)</t>
  </si>
  <si>
    <t xml:space="preserve">649.3#</t>
  </si>
  <si>
    <t xml:space="preserve">(645.3–653.4)</t>
  </si>
  <si>
    <t xml:space="preserve">603.9#</t>
  </si>
  <si>
    <t xml:space="preserve">(600.1–607.8)</t>
  </si>
  <si>
    <t xml:space="preserve">557.8#</t>
  </si>
  <si>
    <t xml:space="preserve">(554.1–561.4)</t>
  </si>
  <si>
    <t xml:space="preserve">452.2</t>
  </si>
  <si>
    <t xml:space="preserve">(448.8–455.6)</t>
  </si>
  <si>
    <t xml:space="preserve">461.7</t>
  </si>
  <si>
    <t xml:space="preserve">(458.3–465.1)</t>
  </si>
  <si>
    <t xml:space="preserve">(455.5–462.2)</t>
  </si>
  <si>
    <t xml:space="preserve">448.2</t>
  </si>
  <si>
    <t xml:space="preserve">(445.0–451.5)</t>
  </si>
  <si>
    <t xml:space="preserve">454.9</t>
  </si>
  <si>
    <t xml:space="preserve">(451.7–458.2)</t>
  </si>
  <si>
    <t xml:space="preserve">429.5</t>
  </si>
  <si>
    <t xml:space="preserve">(426.4–432.7)</t>
  </si>
  <si>
    <t xml:space="preserve">433.2</t>
  </si>
  <si>
    <t xml:space="preserve">(430.1–436.3)</t>
  </si>
  <si>
    <t xml:space="preserve">414.0</t>
  </si>
  <si>
    <t xml:space="preserve">(411.0–417.0)</t>
  </si>
  <si>
    <t xml:space="preserve">428.5</t>
  </si>
  <si>
    <t xml:space="preserve">(425.5–431.5)</t>
  </si>
  <si>
    <t xml:space="preserve">461.8#</t>
  </si>
  <si>
    <t xml:space="preserve">(458.7–464.9)</t>
  </si>
  <si>
    <t xml:space="preserve">431.2#</t>
  </si>
  <si>
    <t xml:space="preserve">(428.3–434.2)</t>
  </si>
  <si>
    <t xml:space="preserve">399.6#</t>
  </si>
  <si>
    <t xml:space="preserve">(396.8–402.4)</t>
  </si>
  <si>
    <t xml:space="preserve">543.3</t>
  </si>
  <si>
    <t xml:space="preserve">(540.5–546.1)</t>
  </si>
  <si>
    <t xml:space="preserve">548.5</t>
  </si>
  <si>
    <t xml:space="preserve">(545.8–551.3)</t>
  </si>
  <si>
    <t xml:space="preserve">546.0</t>
  </si>
  <si>
    <t xml:space="preserve">(543.3–548.8)</t>
  </si>
  <si>
    <t xml:space="preserve">536.3</t>
  </si>
  <si>
    <t xml:space="preserve">(533.7–539.0)</t>
  </si>
  <si>
    <t xml:space="preserve">541.8</t>
  </si>
  <si>
    <t xml:space="preserve">(539.1–544.5)</t>
  </si>
  <si>
    <t xml:space="preserve">513.2</t>
  </si>
  <si>
    <t xml:space="preserve">(510.7–515.8)</t>
  </si>
  <si>
    <t xml:space="preserve">516.7</t>
  </si>
  <si>
    <t xml:space="preserve">(514.1–519.2)</t>
  </si>
  <si>
    <t xml:space="preserve">495.3</t>
  </si>
  <si>
    <t xml:space="preserve">(492.8–497.7)</t>
  </si>
  <si>
    <t xml:space="preserve">509.2</t>
  </si>
  <si>
    <t xml:space="preserve">(506.7–511.6)</t>
  </si>
  <si>
    <t xml:space="preserve">549.9#</t>
  </si>
  <si>
    <t xml:space="preserve">(547.4–552.4)</t>
  </si>
  <si>
    <t xml:space="preserve">512.5#</t>
  </si>
  <si>
    <t xml:space="preserve">(510.1–514.9)</t>
  </si>
  <si>
    <t xml:space="preserve">474.1#</t>
  </si>
  <si>
    <t xml:space="preserve">(471.9–476.4)</t>
  </si>
  <si>
    <t xml:space="preserve">Measure 71002 - Median age at all-cause deaths by sex, all ages, ACT and Australia, 2013 to 2024</t>
  </si>
  <si>
    <t xml:space="preserve">Median age</t>
  </si>
  <si>
    <t xml:space="preserve">76.0</t>
  </si>
  <si>
    <t xml:space="preserve">78.0</t>
  </si>
  <si>
    <t xml:space="preserve">77.0</t>
  </si>
  <si>
    <t xml:space="preserve">79.0</t>
  </si>
  <si>
    <t xml:space="preserve">79.0#</t>
  </si>
  <si>
    <t xml:space="preserve">80.0#</t>
  </si>
  <si>
    <t xml:space="preserve">84.0</t>
  </si>
  <si>
    <t xml:space="preserve">85.0</t>
  </si>
  <si>
    <t xml:space="preserve">83.0</t>
  </si>
  <si>
    <t xml:space="preserve">84.0#</t>
  </si>
  <si>
    <t xml:space="preserve">83.0#</t>
  </si>
  <si>
    <t xml:space="preserve">80.0</t>
  </si>
  <si>
    <t xml:space="preserve">81.0</t>
  </si>
  <si>
    <t xml:space="preserve">82.0</t>
  </si>
  <si>
    <t xml:space="preserve">81.0#</t>
  </si>
  <si>
    <t xml:space="preserve">82.0#</t>
  </si>
  <si>
    <t xml:space="preserve">Measure 71100 - Number of potentially avoidable deaths by sex, ACT and Australia, 2013 to 2024</t>
  </si>
  <si>
    <t xml:space="preserve">204</t>
  </si>
  <si>
    <t xml:space="preserve">190</t>
  </si>
  <si>
    <t xml:space="preserve">215</t>
  </si>
  <si>
    <t xml:space="preserve">198</t>
  </si>
  <si>
    <t xml:space="preserve">225</t>
  </si>
  <si>
    <t xml:space="preserve">216</t>
  </si>
  <si>
    <t xml:space="preserve">202</t>
  </si>
  <si>
    <t xml:space="preserve">242</t>
  </si>
  <si>
    <t xml:space="preserve">228</t>
  </si>
  <si>
    <t xml:space="preserve">259#</t>
  </si>
  <si>
    <t xml:space="preserve">211#</t>
  </si>
  <si>
    <t xml:space="preserve">175#</t>
  </si>
  <si>
    <t xml:space="preserve">139</t>
  </si>
  <si>
    <t xml:space="preserve">124</t>
  </si>
  <si>
    <t xml:space="preserve">131</t>
  </si>
  <si>
    <t xml:space="preserve">121</t>
  </si>
  <si>
    <t xml:space="preserve">161</t>
  </si>
  <si>
    <t xml:space="preserve">117</t>
  </si>
  <si>
    <t xml:space="preserve">145</t>
  </si>
  <si>
    <t xml:space="preserve">122</t>
  </si>
  <si>
    <t xml:space="preserve">151#</t>
  </si>
  <si>
    <t xml:space="preserve">138#</t>
  </si>
  <si>
    <t xml:space="preserve">116#</t>
  </si>
  <si>
    <t xml:space="preserve">343</t>
  </si>
  <si>
    <t xml:space="preserve">314</t>
  </si>
  <si>
    <t xml:space="preserve">339</t>
  </si>
  <si>
    <t xml:space="preserve">329</t>
  </si>
  <si>
    <t xml:space="preserve">346</t>
  </si>
  <si>
    <t xml:space="preserve">377</t>
  </si>
  <si>
    <t xml:space="preserve">319</t>
  </si>
  <si>
    <t xml:space="preserve">387</t>
  </si>
  <si>
    <t xml:space="preserve">350</t>
  </si>
  <si>
    <t xml:space="preserve">410#</t>
  </si>
  <si>
    <t xml:space="preserve">349#</t>
  </si>
  <si>
    <t xml:space="preserve">291#</t>
  </si>
  <si>
    <t xml:space="preserve">16415</t>
  </si>
  <si>
    <t xml:space="preserve">16607</t>
  </si>
  <si>
    <t xml:space="preserve">17108</t>
  </si>
  <si>
    <t xml:space="preserve">17163</t>
  </si>
  <si>
    <t xml:space="preserve">17917</t>
  </si>
  <si>
    <t xml:space="preserve">17296</t>
  </si>
  <si>
    <t xml:space="preserve">17666</t>
  </si>
  <si>
    <t xml:space="preserve">17166</t>
  </si>
  <si>
    <t xml:space="preserve">17173</t>
  </si>
  <si>
    <t xml:space="preserve">18151#</t>
  </si>
  <si>
    <t xml:space="preserve">17633#</t>
  </si>
  <si>
    <t xml:space="preserve">16834#</t>
  </si>
  <si>
    <t xml:space="preserve">9267</t>
  </si>
  <si>
    <t xml:space="preserve">9675</t>
  </si>
  <si>
    <t xml:space="preserve">9732</t>
  </si>
  <si>
    <t xml:space="preserve">9774</t>
  </si>
  <si>
    <t xml:space="preserve">10113</t>
  </si>
  <si>
    <t xml:space="preserve">9812</t>
  </si>
  <si>
    <t xml:space="preserve">9940</t>
  </si>
  <si>
    <t xml:space="preserve">9701</t>
  </si>
  <si>
    <t xml:space="preserve">9845</t>
  </si>
  <si>
    <t xml:space="preserve">10431#</t>
  </si>
  <si>
    <t xml:space="preserve">10235#</t>
  </si>
  <si>
    <t xml:space="preserve">9482#</t>
  </si>
  <si>
    <t xml:space="preserve">25682</t>
  </si>
  <si>
    <t xml:space="preserve">26282</t>
  </si>
  <si>
    <t xml:space="preserve">26840</t>
  </si>
  <si>
    <t xml:space="preserve">26937</t>
  </si>
  <si>
    <t xml:space="preserve">28030</t>
  </si>
  <si>
    <t xml:space="preserve">27108</t>
  </si>
  <si>
    <t xml:space="preserve">27606</t>
  </si>
  <si>
    <t xml:space="preserve">26867</t>
  </si>
  <si>
    <t xml:space="preserve">27018</t>
  </si>
  <si>
    <t xml:space="preserve">28582#</t>
  </si>
  <si>
    <t xml:space="preserve">27868#</t>
  </si>
  <si>
    <t xml:space="preserve">26316#</t>
  </si>
  <si>
    <t xml:space="preserve">Measure 71101 - Age-standardised potentially avoidable mortality rate per 100,000 population by sex, all ages, ACT and Australia, 2013 to 2024</t>
  </si>
  <si>
    <t xml:space="preserve">111.4</t>
  </si>
  <si>
    <t xml:space="preserve">(96.4–128.0)</t>
  </si>
  <si>
    <t xml:space="preserve">97.3</t>
  </si>
  <si>
    <t xml:space="preserve">(83.8–112.3)</t>
  </si>
  <si>
    <t xml:space="preserve">108.8</t>
  </si>
  <si>
    <t xml:space="preserve">(94.6–124.5)</t>
  </si>
  <si>
    <t xml:space="preserve">98.5</t>
  </si>
  <si>
    <t xml:space="preserve">(85.2–113.3)</t>
  </si>
  <si>
    <t xml:space="preserve">108.4</t>
  </si>
  <si>
    <t xml:space="preserve">(94.6–123.6)</t>
  </si>
  <si>
    <t xml:space="preserve">100.4</t>
  </si>
  <si>
    <t xml:space="preserve">(87.4–114.7)</t>
  </si>
  <si>
    <t xml:space="preserve">92.8</t>
  </si>
  <si>
    <t xml:space="preserve">(80.4–106.5)</t>
  </si>
  <si>
    <t xml:space="preserve">107.4</t>
  </si>
  <si>
    <t xml:space="preserve">(94.3–121.9)</t>
  </si>
  <si>
    <t xml:space="preserve">99.8</t>
  </si>
  <si>
    <t xml:space="preserve">(87.2–113.7)</t>
  </si>
  <si>
    <t xml:space="preserve">112.7#</t>
  </si>
  <si>
    <t xml:space="preserve">(99.4–127.4)</t>
  </si>
  <si>
    <t xml:space="preserve">90.9#</t>
  </si>
  <si>
    <t xml:space="preserve">(79.0–104.1)</t>
  </si>
  <si>
    <t xml:space="preserve">75.2#</t>
  </si>
  <si>
    <t xml:space="preserve">(64.4–87.2)</t>
  </si>
  <si>
    <t xml:space="preserve">72.2</t>
  </si>
  <si>
    <t xml:space="preserve">(60.6–85.4)</t>
  </si>
  <si>
    <t xml:space="preserve">62.9</t>
  </si>
  <si>
    <t xml:space="preserve">(52.3–75.1)</t>
  </si>
  <si>
    <t xml:space="preserve">61.0</t>
  </si>
  <si>
    <t xml:space="preserve">(50.6–72.8)</t>
  </si>
  <si>
    <t xml:space="preserve">61.5</t>
  </si>
  <si>
    <t xml:space="preserve">(51.3–73.0)</t>
  </si>
  <si>
    <t xml:space="preserve">55.7</t>
  </si>
  <si>
    <t xml:space="preserve">(46.2–66.6)</t>
  </si>
  <si>
    <t xml:space="preserve">71.6</t>
  </si>
  <si>
    <t xml:space="preserve">(60.9–83.6)</t>
  </si>
  <si>
    <t xml:space="preserve">50.0</t>
  </si>
  <si>
    <t xml:space="preserve">(41.3–60.0)</t>
  </si>
  <si>
    <t xml:space="preserve">59.7</t>
  </si>
  <si>
    <t xml:space="preserve">(50.3–70.4)</t>
  </si>
  <si>
    <t xml:space="preserve">49.4</t>
  </si>
  <si>
    <t xml:space="preserve">(41.0–59.1)</t>
  </si>
  <si>
    <t xml:space="preserve">62.2#</t>
  </si>
  <si>
    <t xml:space="preserve">(52.6–73.0)</t>
  </si>
  <si>
    <t xml:space="preserve">56.6#</t>
  </si>
  <si>
    <t xml:space="preserve">(47.5–66.9)</t>
  </si>
  <si>
    <t xml:space="preserve">45.0#</t>
  </si>
  <si>
    <t xml:space="preserve">(37.2–54.1)</t>
  </si>
  <si>
    <t xml:space="preserve">91.4</t>
  </si>
  <si>
    <t xml:space="preserve">(81.8–101.7)</t>
  </si>
  <si>
    <t xml:space="preserve">79.7</t>
  </si>
  <si>
    <t xml:space="preserve">(71.1–89.1)</t>
  </si>
  <si>
    <t xml:space="preserve">84.4</t>
  </si>
  <si>
    <t xml:space="preserve">(75.6–93.9)</t>
  </si>
  <si>
    <t xml:space="preserve">79.6</t>
  </si>
  <si>
    <t xml:space="preserve">(71.2–88.7)</t>
  </si>
  <si>
    <t xml:space="preserve">81.4</t>
  </si>
  <si>
    <t xml:space="preserve">(73.0–90.5)</t>
  </si>
  <si>
    <t xml:space="preserve">85.5</t>
  </si>
  <si>
    <t xml:space="preserve">(77.0–94.6)</t>
  </si>
  <si>
    <t xml:space="preserve">70.7</t>
  </si>
  <si>
    <t xml:space="preserve">(63.1–79.0)</t>
  </si>
  <si>
    <t xml:space="preserve">82.7</t>
  </si>
  <si>
    <t xml:space="preserve">(74.7–91.5)</t>
  </si>
  <si>
    <t xml:space="preserve">73.7</t>
  </si>
  <si>
    <t xml:space="preserve">(66.1–81.8)</t>
  </si>
  <si>
    <t xml:space="preserve">86.4#</t>
  </si>
  <si>
    <t xml:space="preserve">(78.2–95.2)</t>
  </si>
  <si>
    <t xml:space="preserve">72.9#</t>
  </si>
  <si>
    <t xml:space="preserve">(65.4–81.0)</t>
  </si>
  <si>
    <t xml:space="preserve">59.7#</t>
  </si>
  <si>
    <t xml:space="preserve">(53.0–67.0)</t>
  </si>
  <si>
    <t xml:space="preserve">131.4</t>
  </si>
  <si>
    <t xml:space="preserve">(129.4–133.4)</t>
  </si>
  <si>
    <t xml:space="preserve">130.7</t>
  </si>
  <si>
    <t xml:space="preserve">(128.7–132.7)</t>
  </si>
  <si>
    <t xml:space="preserve">131.9</t>
  </si>
  <si>
    <t xml:space="preserve">(129.9–133.9)</t>
  </si>
  <si>
    <t xml:space="preserve">129.6</t>
  </si>
  <si>
    <t xml:space="preserve">(127.6–131.5)</t>
  </si>
  <si>
    <t xml:space="preserve">132.1</t>
  </si>
  <si>
    <t xml:space="preserve">(130.1–134.1)</t>
  </si>
  <si>
    <t xml:space="preserve">124.4</t>
  </si>
  <si>
    <t xml:space="preserve">(122.6–126.3)</t>
  </si>
  <si>
    <t xml:space="preserve">125.1</t>
  </si>
  <si>
    <t xml:space="preserve">(123.2–127.0)</t>
  </si>
  <si>
    <t xml:space="preserve">118.7</t>
  </si>
  <si>
    <t xml:space="preserve">(116.9–120.5)</t>
  </si>
  <si>
    <t xml:space="preserve">117.6</t>
  </si>
  <si>
    <t xml:space="preserve">(115.8–119.4)</t>
  </si>
  <si>
    <t xml:space="preserve">122.8#</t>
  </si>
  <si>
    <t xml:space="preserve">(121.0–124.6)</t>
  </si>
  <si>
    <t xml:space="preserve">117.6#</t>
  </si>
  <si>
    <t xml:space="preserve">(115.9–119.4)</t>
  </si>
  <si>
    <t xml:space="preserve">110.5#</t>
  </si>
  <si>
    <t xml:space="preserve">(108.9–112.2)</t>
  </si>
  <si>
    <t xml:space="preserve">72.9</t>
  </si>
  <si>
    <t xml:space="preserve">(71.4–74.4)</t>
  </si>
  <si>
    <t xml:space="preserve">74.3</t>
  </si>
  <si>
    <t xml:space="preserve">(72.8–75.8)</t>
  </si>
  <si>
    <t xml:space="preserve">73.1</t>
  </si>
  <si>
    <t xml:space="preserve">(71.6–74.5)</t>
  </si>
  <si>
    <t xml:space="preserve">71.5</t>
  </si>
  <si>
    <t xml:space="preserve">(70.1–73.0)</t>
  </si>
  <si>
    <t xml:space="preserve">72.0</t>
  </si>
  <si>
    <t xml:space="preserve">(70.6–73.4)</t>
  </si>
  <si>
    <t xml:space="preserve">68.1</t>
  </si>
  <si>
    <t xml:space="preserve">(66.7–69.5)</t>
  </si>
  <si>
    <t xml:space="preserve">67.3</t>
  </si>
  <si>
    <t xml:space="preserve">(66.0–68.7)</t>
  </si>
  <si>
    <t xml:space="preserve">64.4</t>
  </si>
  <si>
    <t xml:space="preserve">(63.1–65.7)</t>
  </si>
  <si>
    <t xml:space="preserve">64.3</t>
  </si>
  <si>
    <t xml:space="preserve">(63.0–65.6)</t>
  </si>
  <si>
    <t xml:space="preserve">67.4#</t>
  </si>
  <si>
    <t xml:space="preserve">64.9#</t>
  </si>
  <si>
    <t xml:space="preserve">(63.6–66.2)</t>
  </si>
  <si>
    <t xml:space="preserve">58.8#</t>
  </si>
  <si>
    <t xml:space="preserve">(57.6–60.0)</t>
  </si>
  <si>
    <t xml:space="preserve">101.9</t>
  </si>
  <si>
    <t xml:space="preserve">(100.6–103.1)</t>
  </si>
  <si>
    <t xml:space="preserve">102.2</t>
  </si>
  <si>
    <t xml:space="preserve">(100.9–103.4)</t>
  </si>
  <si>
    <t xml:space="preserve">100.2</t>
  </si>
  <si>
    <t xml:space="preserve">(99.0–101.4)</t>
  </si>
  <si>
    <t xml:space="preserve">101.7</t>
  </si>
  <si>
    <t xml:space="preserve">(100.5–102.9)</t>
  </si>
  <si>
    <t xml:space="preserve">95.9</t>
  </si>
  <si>
    <t xml:space="preserve">(94.7–97.0)</t>
  </si>
  <si>
    <t xml:space="preserve">95.8</t>
  </si>
  <si>
    <t xml:space="preserve">(94.6–96.9)</t>
  </si>
  <si>
    <t xml:space="preserve">91.1</t>
  </si>
  <si>
    <t xml:space="preserve">(90.0–92.2)</t>
  </si>
  <si>
    <t xml:space="preserve">90.5</t>
  </si>
  <si>
    <t xml:space="preserve">(89.4–91.6)</t>
  </si>
  <si>
    <t xml:space="preserve">94.5#</t>
  </si>
  <si>
    <t xml:space="preserve">(93.4–95.7)</t>
  </si>
  <si>
    <t xml:space="preserve">90.7#</t>
  </si>
  <si>
    <t xml:space="preserve">(89.6–91.8)</t>
  </si>
  <si>
    <t xml:space="preserve">84.1#</t>
  </si>
  <si>
    <t xml:space="preserve">(83.1–85.2)</t>
  </si>
  <si>
    <t xml:space="preserve">Measure 71102 - Median age at potentially avoidable deaths by sex, ACT and Australia, 2013 to 2024</t>
  </si>
  <si>
    <t xml:space="preserve">59.5</t>
  </si>
  <si>
    <t xml:space="preserve">58.0</t>
  </si>
  <si>
    <t xml:space="preserve">60.0</t>
  </si>
  <si>
    <t xml:space="preserve">60.5</t>
  </si>
  <si>
    <t xml:space="preserve">60.0#</t>
  </si>
  <si>
    <t xml:space="preserve">62.0</t>
  </si>
  <si>
    <t xml:space="preserve">58.0#</t>
  </si>
  <si>
    <t xml:space="preserve">59.0#</t>
  </si>
  <si>
    <t xml:space="preserve">62.0#</t>
  </si>
  <si>
    <t xml:space="preserve">59.0</t>
  </si>
  <si>
    <t xml:space="preserve">61.0#</t>
  </si>
  <si>
    <t xml:space="preserve">63.0</t>
  </si>
  <si>
    <t xml:space="preserve">63.0#</t>
  </si>
  <si>
    <t xml:space="preserve">Measure 71220 - Number of mental health, intentional self-harm deaths by sex, ACT and Australia, 2013 to 2024</t>
  </si>
  <si>
    <t xml:space="preserve">28</t>
  </si>
  <si>
    <t xml:space="preserve">30</t>
  </si>
  <si>
    <t xml:space="preserve">21</t>
  </si>
  <si>
    <t xml:space="preserve">37</t>
  </si>
  <si>
    <t xml:space="preserve">40</t>
  </si>
  <si>
    <t xml:space="preserve">40#</t>
  </si>
  <si>
    <t xml:space="preserve">23#</t>
  </si>
  <si>
    <t xml:space="preserve">24#</t>
  </si>
  <si>
    <t xml:space="preserve">7</t>
  </si>
  <si>
    <t xml:space="preserve">10</t>
  </si>
  <si>
    <t xml:space="preserve">11</t>
  </si>
  <si>
    <t xml:space="preserve">13</t>
  </si>
  <si>
    <t xml:space="preserve">16</t>
  </si>
  <si>
    <t xml:space="preserve">19</t>
  </si>
  <si>
    <t xml:space="preserve">18</t>
  </si>
  <si>
    <t xml:space="preserve">19#</t>
  </si>
  <si>
    <t xml:space="preserve">10#</t>
  </si>
  <si>
    <t xml:space="preserve">11#</t>
  </si>
  <si>
    <t xml:space="preserve">45</t>
  </si>
  <si>
    <t xml:space="preserve">32</t>
  </si>
  <si>
    <t xml:space="preserve">50</t>
  </si>
  <si>
    <t xml:space="preserve">60</t>
  </si>
  <si>
    <t xml:space="preserve">59#</t>
  </si>
  <si>
    <t xml:space="preserve">33#</t>
  </si>
  <si>
    <t xml:space="preserve">35#</t>
  </si>
  <si>
    <t xml:space="preserve">1982</t>
  </si>
  <si>
    <t xml:space="preserve">2185</t>
  </si>
  <si>
    <t xml:space="preserve">2302</t>
  </si>
  <si>
    <t xml:space="preserve">2199</t>
  </si>
  <si>
    <t xml:space="preserve">2513</t>
  </si>
  <si>
    <t xml:space="preserve">2415</t>
  </si>
  <si>
    <t xml:space="preserve">2514</t>
  </si>
  <si>
    <t xml:space="preserve">2391</t>
  </si>
  <si>
    <t xml:space="preserve">2383</t>
  </si>
  <si>
    <t xml:space="preserve">2487#</t>
  </si>
  <si>
    <t xml:space="preserve">2442#</t>
  </si>
  <si>
    <t xml:space="preserve">2254#</t>
  </si>
  <si>
    <t xml:space="preserve">680</t>
  </si>
  <si>
    <t xml:space="preserve">707</t>
  </si>
  <si>
    <t xml:space="preserve">769</t>
  </si>
  <si>
    <t xml:space="preserve">738</t>
  </si>
  <si>
    <t xml:space="preserve">835</t>
  </si>
  <si>
    <t xml:space="preserve">780</t>
  </si>
  <si>
    <t xml:space="preserve">814</t>
  </si>
  <si>
    <t xml:space="preserve">765</t>
  </si>
  <si>
    <t xml:space="preserve">795</t>
  </si>
  <si>
    <t xml:space="preserve">799#</t>
  </si>
  <si>
    <t xml:space="preserve">805#</t>
  </si>
  <si>
    <t xml:space="preserve">693#</t>
  </si>
  <si>
    <t xml:space="preserve">2662</t>
  </si>
  <si>
    <t xml:space="preserve">2892</t>
  </si>
  <si>
    <t xml:space="preserve">3071</t>
  </si>
  <si>
    <t xml:space="preserve">2937</t>
  </si>
  <si>
    <t xml:space="preserve">3348</t>
  </si>
  <si>
    <t xml:space="preserve">3195</t>
  </si>
  <si>
    <t xml:space="preserve">3328</t>
  </si>
  <si>
    <t xml:space="preserve">3156</t>
  </si>
  <si>
    <t xml:space="preserve">3178</t>
  </si>
  <si>
    <t xml:space="preserve">3286#</t>
  </si>
  <si>
    <t xml:space="preserve">3247#</t>
  </si>
  <si>
    <t xml:space="preserve">2947#</t>
  </si>
  <si>
    <t xml:space="preserve">Measure 71221 - Age-standardised mental health, intentional self-harm mortality rate per 100,000 population by sex, ACT and Australia, 2013 to 2024</t>
  </si>
  <si>
    <t xml:space="preserve">14.7</t>
  </si>
  <si>
    <t xml:space="preserve">(9.7–21.3)</t>
  </si>
  <si>
    <t xml:space="preserve">15.4</t>
  </si>
  <si>
    <t xml:space="preserve">(10.4–22.1)</t>
  </si>
  <si>
    <t xml:space="preserve">17.9</t>
  </si>
  <si>
    <t xml:space="preserve">(12.4–24.9)</t>
  </si>
  <si>
    <t xml:space="preserve">(6.8–17.0)</t>
  </si>
  <si>
    <t xml:space="preserve">21.4</t>
  </si>
  <si>
    <t xml:space="preserve">(15.5–28.7)</t>
  </si>
  <si>
    <t xml:space="preserve">17.6</t>
  </si>
  <si>
    <t xml:space="preserve">(12.3–24.3)</t>
  </si>
  <si>
    <t xml:space="preserve">20.8</t>
  </si>
  <si>
    <t xml:space="preserve">(15.1–28.0)</t>
  </si>
  <si>
    <t xml:space="preserve">18.2</t>
  </si>
  <si>
    <t xml:space="preserve">(13.0–24.9)</t>
  </si>
  <si>
    <t xml:space="preserve">16.3</t>
  </si>
  <si>
    <t xml:space="preserve">(11.4–22.5)</t>
  </si>
  <si>
    <t xml:space="preserve">17.6#</t>
  </si>
  <si>
    <t xml:space="preserve">(12.5–24.0)</t>
  </si>
  <si>
    <t xml:space="preserve">9.4#</t>
  </si>
  <si>
    <t xml:space="preserve">(6.0–14.2)</t>
  </si>
  <si>
    <t xml:space="preserve">9.9#</t>
  </si>
  <si>
    <t xml:space="preserve">(6.3–14.7)</t>
  </si>
  <si>
    <t xml:space="preserve">(n.p)</t>
  </si>
  <si>
    <t xml:space="preserve"/>
  </si>
  <si>
    <t xml:space="preserve">9.1</t>
  </si>
  <si>
    <t xml:space="preserve">(6.3–12.6)</t>
  </si>
  <si>
    <t xml:space="preserve">10.2</t>
  </si>
  <si>
    <t xml:space="preserve">(7.3–14.0)</t>
  </si>
  <si>
    <t xml:space="preserve">11.3</t>
  </si>
  <si>
    <t xml:space="preserve">(8.2–15.2)</t>
  </si>
  <si>
    <t xml:space="preserve">(5.5–11.5)</t>
  </si>
  <si>
    <t xml:space="preserve">13.1</t>
  </si>
  <si>
    <t xml:space="preserve">(9.9–17.1)</t>
  </si>
  <si>
    <t xml:space="preserve">11.7</t>
  </si>
  <si>
    <t xml:space="preserve">(8.6–15.4)</t>
  </si>
  <si>
    <t xml:space="preserve">13.6</t>
  </si>
  <si>
    <t xml:space="preserve">(10.4–17.6)</t>
  </si>
  <si>
    <t xml:space="preserve">13.2</t>
  </si>
  <si>
    <t xml:space="preserve">(10.0–17.0)</t>
  </si>
  <si>
    <t xml:space="preserve">11.6</t>
  </si>
  <si>
    <t xml:space="preserve">12.7#</t>
  </si>
  <si>
    <t xml:space="preserve">(9.6–16.3)</t>
  </si>
  <si>
    <t xml:space="preserve">6.7#</t>
  </si>
  <si>
    <t xml:space="preserve">(4.6–9.4)</t>
  </si>
  <si>
    <t xml:space="preserve">6.9#</t>
  </si>
  <si>
    <t xml:space="preserve">(4.8–9.6)</t>
  </si>
  <si>
    <t xml:space="preserve">17.1</t>
  </si>
  <si>
    <t xml:space="preserve">(16.4–17.9)</t>
  </si>
  <si>
    <t xml:space="preserve">18.7</t>
  </si>
  <si>
    <t xml:space="preserve">(17.9–19.5)</t>
  </si>
  <si>
    <t xml:space="preserve">19.4</t>
  </si>
  <si>
    <t xml:space="preserve">(18.6–20.2)</t>
  </si>
  <si>
    <t xml:space="preserve">(17.5–19.0)</t>
  </si>
  <si>
    <t xml:space="preserve">20.5</t>
  </si>
  <si>
    <t xml:space="preserve">(19.7–21.3)</t>
  </si>
  <si>
    <t xml:space="preserve">19.3</t>
  </si>
  <si>
    <t xml:space="preserve">(18.6–20.1)</t>
  </si>
  <si>
    <t xml:space="preserve">19.9</t>
  </si>
  <si>
    <t xml:space="preserve">(19.1–20.7)</t>
  </si>
  <si>
    <t xml:space="preserve">18.6</t>
  </si>
  <si>
    <t xml:space="preserve">(17.9–19.4)</t>
  </si>
  <si>
    <t xml:space="preserve">18.4</t>
  </si>
  <si>
    <t xml:space="preserve">(17.6–19.1)</t>
  </si>
  <si>
    <t xml:space="preserve">19.0#</t>
  </si>
  <si>
    <t xml:space="preserve">(18.2–19.7)</t>
  </si>
  <si>
    <t xml:space="preserve">18.1#</t>
  </si>
  <si>
    <t xml:space="preserve">(17.4–18.9)</t>
  </si>
  <si>
    <t xml:space="preserve">16.3#</t>
  </si>
  <si>
    <t xml:space="preserve">(15.7–17.0)</t>
  </si>
  <si>
    <t xml:space="preserve">5.7</t>
  </si>
  <si>
    <t xml:space="preserve">(5.3–6.2)</t>
  </si>
  <si>
    <t xml:space="preserve">5.9</t>
  </si>
  <si>
    <t xml:space="preserve">(5.5–6.4)</t>
  </si>
  <si>
    <t xml:space="preserve">6.4</t>
  </si>
  <si>
    <t xml:space="preserve">(5.9–6.8)</t>
  </si>
  <si>
    <t xml:space="preserve">6.0</t>
  </si>
  <si>
    <t xml:space="preserve">6.7</t>
  </si>
  <si>
    <t xml:space="preserve">(6.2–7.1)</t>
  </si>
  <si>
    <t xml:space="preserve">6.1</t>
  </si>
  <si>
    <t xml:space="preserve">(5.7–6.6)</t>
  </si>
  <si>
    <t xml:space="preserve">6.3</t>
  </si>
  <si>
    <t xml:space="preserve">5.8</t>
  </si>
  <si>
    <t xml:space="preserve">(5.4–6.3)</t>
  </si>
  <si>
    <t xml:space="preserve">(5.7–6.5)</t>
  </si>
  <si>
    <t xml:space="preserve">6.0#</t>
  </si>
  <si>
    <t xml:space="preserve">5.9#</t>
  </si>
  <si>
    <t xml:space="preserve">(5.5–6.3)</t>
  </si>
  <si>
    <t xml:space="preserve">4.9#</t>
  </si>
  <si>
    <t xml:space="preserve">(4.6–5.3)</t>
  </si>
  <si>
    <t xml:space="preserve">(10.9–11.8)</t>
  </si>
  <si>
    <t xml:space="preserve">12.2</t>
  </si>
  <si>
    <t xml:space="preserve">(11.7–12.6)</t>
  </si>
  <si>
    <t xml:space="preserve">12.8</t>
  </si>
  <si>
    <t xml:space="preserve">(12.3–13.2)</t>
  </si>
  <si>
    <t xml:space="preserve">12.0</t>
  </si>
  <si>
    <t xml:space="preserve">(11.6–12.4)</t>
  </si>
  <si>
    <t xml:space="preserve">13.5</t>
  </si>
  <si>
    <t xml:space="preserve">(13.0–13.9)</t>
  </si>
  <si>
    <t xml:space="preserve">12.6</t>
  </si>
  <si>
    <t xml:space="preserve">(12.2–13.1)</t>
  </si>
  <si>
    <t xml:space="preserve">(12.6–13.5)</t>
  </si>
  <si>
    <t xml:space="preserve">12.1</t>
  </si>
  <si>
    <t xml:space="preserve">12.4#</t>
  </si>
  <si>
    <t xml:space="preserve">(11.9–12.8)</t>
  </si>
  <si>
    <t xml:space="preserve">11.9#</t>
  </si>
  <si>
    <t xml:space="preserve">(11.5–12.4)</t>
  </si>
  <si>
    <t xml:space="preserve">10.5#</t>
  </si>
  <si>
    <t xml:space="preserve">(10.2–10.9)</t>
  </si>
  <si>
    <t xml:space="preserve">Measure 71300 - Number of premature deaths by sex, ACT and Australia, 2013 to 2024</t>
  </si>
  <si>
    <t xml:space="preserve">401</t>
  </si>
  <si>
    <t xml:space="preserve">409</t>
  </si>
  <si>
    <t xml:space="preserve">428</t>
  </si>
  <si>
    <t xml:space="preserve">451</t>
  </si>
  <si>
    <t xml:space="preserve">422</t>
  </si>
  <si>
    <t xml:space="preserve">438</t>
  </si>
  <si>
    <t xml:space="preserve">449</t>
  </si>
  <si>
    <t xml:space="preserve">509#</t>
  </si>
  <si>
    <t xml:space="preserve">450#</t>
  </si>
  <si>
    <t xml:space="preserve">398#</t>
  </si>
  <si>
    <t xml:space="preserve">263</t>
  </si>
  <si>
    <t xml:space="preserve">275</t>
  </si>
  <si>
    <t xml:space="preserve">265</t>
  </si>
  <si>
    <t xml:space="preserve">280</t>
  </si>
  <si>
    <t xml:space="preserve">255</t>
  </si>
  <si>
    <t xml:space="preserve">305</t>
  </si>
  <si>
    <t xml:space="preserve">268</t>
  </si>
  <si>
    <t xml:space="preserve">316</t>
  </si>
  <si>
    <t xml:space="preserve">285</t>
  </si>
  <si>
    <t xml:space="preserve">353#</t>
  </si>
  <si>
    <t xml:space="preserve">311#</t>
  </si>
  <si>
    <t xml:space="preserve">268#</t>
  </si>
  <si>
    <t xml:space="preserve">664</t>
  </si>
  <si>
    <t xml:space="preserve">662</t>
  </si>
  <si>
    <t xml:space="preserve">674</t>
  </si>
  <si>
    <t xml:space="preserve">708</t>
  </si>
  <si>
    <t xml:space="preserve">706</t>
  </si>
  <si>
    <t xml:space="preserve">727</t>
  </si>
  <si>
    <t xml:space="preserve">669</t>
  </si>
  <si>
    <t xml:space="preserve">754</t>
  </si>
  <si>
    <t xml:space="preserve">734</t>
  </si>
  <si>
    <t xml:space="preserve">862#</t>
  </si>
  <si>
    <t xml:space="preserve">761#</t>
  </si>
  <si>
    <t xml:space="preserve">666#</t>
  </si>
  <si>
    <t xml:space="preserve">31876</t>
  </si>
  <si>
    <t xml:space="preserve">32454</t>
  </si>
  <si>
    <t xml:space="preserve">33062</t>
  </si>
  <si>
    <t xml:space="preserve">33249</t>
  </si>
  <si>
    <t xml:space="preserve">34427</t>
  </si>
  <si>
    <t xml:space="preserve">33770</t>
  </si>
  <si>
    <t xml:space="preserve">34560</t>
  </si>
  <si>
    <t xml:space="preserve">34225</t>
  </si>
  <si>
    <t xml:space="preserve">34836</t>
  </si>
  <si>
    <t xml:space="preserve">37381#</t>
  </si>
  <si>
    <t xml:space="preserve">35856#</t>
  </si>
  <si>
    <t xml:space="preserve">33651#</t>
  </si>
  <si>
    <t xml:space="preserve">19397</t>
  </si>
  <si>
    <t xml:space="preserve">20154</t>
  </si>
  <si>
    <t xml:space="preserve">20238</t>
  </si>
  <si>
    <t xml:space="preserve">20402</t>
  </si>
  <si>
    <t xml:space="preserve">21227</t>
  </si>
  <si>
    <t xml:space="preserve">20914</t>
  </si>
  <si>
    <t xml:space="preserve">21292</t>
  </si>
  <si>
    <t xml:space="preserve">21122</t>
  </si>
  <si>
    <t xml:space="preserve">21931</t>
  </si>
  <si>
    <t xml:space="preserve">23355#</t>
  </si>
  <si>
    <t xml:space="preserve">22562#</t>
  </si>
  <si>
    <t xml:space="preserve">21034#</t>
  </si>
  <si>
    <t xml:space="preserve">51273</t>
  </si>
  <si>
    <t xml:space="preserve">52608</t>
  </si>
  <si>
    <t xml:space="preserve">53300</t>
  </si>
  <si>
    <t xml:space="preserve">53651</t>
  </si>
  <si>
    <t xml:space="preserve">55654</t>
  </si>
  <si>
    <t xml:space="preserve">54684</t>
  </si>
  <si>
    <t xml:space="preserve">55852</t>
  </si>
  <si>
    <t xml:space="preserve">55347</t>
  </si>
  <si>
    <t xml:space="preserve">56767</t>
  </si>
  <si>
    <t xml:space="preserve">60736#</t>
  </si>
  <si>
    <t xml:space="preserve">58418#</t>
  </si>
  <si>
    <t xml:space="preserve">54685#</t>
  </si>
  <si>
    <t xml:space="preserve">Measure 71301 - Age-standardised premature mortality rate per 100,000 population by sex, ACT and Australia, 2013 to 2024</t>
  </si>
  <si>
    <t xml:space="preserve">218.0</t>
  </si>
  <si>
    <t xml:space="preserve">(196.9–240.7)</t>
  </si>
  <si>
    <t xml:space="preserve">201.0</t>
  </si>
  <si>
    <t xml:space="preserve">(181.2–222.3)</t>
  </si>
  <si>
    <t xml:space="preserve">207.2</t>
  </si>
  <si>
    <t xml:space="preserve">(187.4–228.5)</t>
  </si>
  <si>
    <t xml:space="preserve">213.6</t>
  </si>
  <si>
    <t xml:space="preserve">(193.7–234.9)</t>
  </si>
  <si>
    <t xml:space="preserve">218.2</t>
  </si>
  <si>
    <t xml:space="preserve">(198.4–239.4)</t>
  </si>
  <si>
    <t xml:space="preserve">197.2</t>
  </si>
  <si>
    <t xml:space="preserve">(178.8–217.0)</t>
  </si>
  <si>
    <t xml:space="preserve">183.5</t>
  </si>
  <si>
    <t xml:space="preserve">(165.9–202.4)</t>
  </si>
  <si>
    <t xml:space="preserve">194.3</t>
  </si>
  <si>
    <t xml:space="preserve">(176.5–213.5)</t>
  </si>
  <si>
    <t xml:space="preserve">197.1</t>
  </si>
  <si>
    <t xml:space="preserve">(179.3–216.3)</t>
  </si>
  <si>
    <t xml:space="preserve">222.2#</t>
  </si>
  <si>
    <t xml:space="preserve">(203.2–242.4)</t>
  </si>
  <si>
    <t xml:space="preserve">195.5#</t>
  </si>
  <si>
    <t xml:space="preserve">(177.8–214.5)</t>
  </si>
  <si>
    <t xml:space="preserve">170.7#</t>
  </si>
  <si>
    <t xml:space="preserve">(154.3–188.4)</t>
  </si>
  <si>
    <t xml:space="preserve">136.2</t>
  </si>
  <si>
    <t xml:space="preserve">(120.1–153.9)</t>
  </si>
  <si>
    <t xml:space="preserve">139.0</t>
  </si>
  <si>
    <t xml:space="preserve">(123.0–156.6)</t>
  </si>
  <si>
    <t xml:space="preserve">128.1</t>
  </si>
  <si>
    <t xml:space="preserve">(113.0–144.6)</t>
  </si>
  <si>
    <t xml:space="preserve">132.8</t>
  </si>
  <si>
    <t xml:space="preserve">(117.6–149.4)</t>
  </si>
  <si>
    <t xml:space="preserve">116.0</t>
  </si>
  <si>
    <t xml:space="preserve">(102.1–131.2)</t>
  </si>
  <si>
    <t xml:space="preserve">134.8</t>
  </si>
  <si>
    <t xml:space="preserve">(120.0–150.9)</t>
  </si>
  <si>
    <t xml:space="preserve">114.0</t>
  </si>
  <si>
    <t xml:space="preserve">(100.7–128.6)</t>
  </si>
  <si>
    <t xml:space="preserve">(114.3–143.1)</t>
  </si>
  <si>
    <t xml:space="preserve">114.3</t>
  </si>
  <si>
    <t xml:space="preserve">(101.4–128.5)</t>
  </si>
  <si>
    <t xml:space="preserve">141.5#</t>
  </si>
  <si>
    <t xml:space="preserve">(127.0–157.2)</t>
  </si>
  <si>
    <t xml:space="preserve">124.5#</t>
  </si>
  <si>
    <t xml:space="preserve">(110.9–139.2)</t>
  </si>
  <si>
    <t xml:space="preserve">103.3#</t>
  </si>
  <si>
    <t xml:space="preserve">(91.2–116.5)</t>
  </si>
  <si>
    <t xml:space="preserve">175.9</t>
  </si>
  <si>
    <t xml:space="preserve">(162.6–189.9)</t>
  </si>
  <si>
    <t xml:space="preserve">169.2</t>
  </si>
  <si>
    <t xml:space="preserve">(156.5–182.7)</t>
  </si>
  <si>
    <t xml:space="preserve">166.6</t>
  </si>
  <si>
    <t xml:space="preserve">(154.1–179.7)</t>
  </si>
  <si>
    <t xml:space="preserve">171.9</t>
  </si>
  <si>
    <t xml:space="preserve">(159.4–185.2)</t>
  </si>
  <si>
    <t xml:space="preserve">165.6</t>
  </si>
  <si>
    <t xml:space="preserve">(153.5–178.3)</t>
  </si>
  <si>
    <t xml:space="preserve">164.9</t>
  </si>
  <si>
    <t xml:space="preserve">(153.1–177.4)</t>
  </si>
  <si>
    <t xml:space="preserve">147.6</t>
  </si>
  <si>
    <t xml:space="preserve">(136.6–159.3)</t>
  </si>
  <si>
    <t xml:space="preserve">160.0</t>
  </si>
  <si>
    <t xml:space="preserve">(148.8–171.9)</t>
  </si>
  <si>
    <t xml:space="preserve">154.1</t>
  </si>
  <si>
    <t xml:space="preserve">(143.1–165.7)</t>
  </si>
  <si>
    <t xml:space="preserve">180.0#</t>
  </si>
  <si>
    <t xml:space="preserve">(168.2–192.5)</t>
  </si>
  <si>
    <t xml:space="preserve">158.5#</t>
  </si>
  <si>
    <t xml:space="preserve">(147.3–170.2)</t>
  </si>
  <si>
    <t xml:space="preserve">135.8#</t>
  </si>
  <si>
    <t xml:space="preserve">(125.6–146.6)</t>
  </si>
  <si>
    <t xml:space="preserve">252.3</t>
  </si>
  <si>
    <t xml:space="preserve">(249.5–255.1)</t>
  </si>
  <si>
    <t xml:space="preserve">251.4</t>
  </si>
  <si>
    <t xml:space="preserve">(248.7–254.2)</t>
  </si>
  <si>
    <t xml:space="preserve">250.8</t>
  </si>
  <si>
    <t xml:space="preserve">(248.1–253.6)</t>
  </si>
  <si>
    <t xml:space="preserve">246.3</t>
  </si>
  <si>
    <t xml:space="preserve">(243.6–248.9)</t>
  </si>
  <si>
    <t xml:space="preserve">248.8</t>
  </si>
  <si>
    <t xml:space="preserve">(246.1–251.4)</t>
  </si>
  <si>
    <t xml:space="preserve">237.8</t>
  </si>
  <si>
    <t xml:space="preserve">(235.2–240.3)</t>
  </si>
  <si>
    <t xml:space="preserve">239.0</t>
  </si>
  <si>
    <t xml:space="preserve">(236.5–241.6)</t>
  </si>
  <si>
    <t xml:space="preserve">231.2</t>
  </si>
  <si>
    <t xml:space="preserve">(228.8–233.7)</t>
  </si>
  <si>
    <t xml:space="preserve">232.3</t>
  </si>
  <si>
    <t xml:space="preserve">(229.8–234.8)</t>
  </si>
  <si>
    <t xml:space="preserve">246.9#</t>
  </si>
  <si>
    <t xml:space="preserve">(244.4–249.5)</t>
  </si>
  <si>
    <t xml:space="preserve">234.1#</t>
  </si>
  <si>
    <t xml:space="preserve">(231.6–236.5)</t>
  </si>
  <si>
    <t xml:space="preserve">216.2#</t>
  </si>
  <si>
    <t xml:space="preserve">(213.9–218.6)</t>
  </si>
  <si>
    <t xml:space="preserve">150.7</t>
  </si>
  <si>
    <t xml:space="preserve">(148.6–152.9)</t>
  </si>
  <si>
    <t xml:space="preserve">152.4</t>
  </si>
  <si>
    <t xml:space="preserve">(150.3–154.6)</t>
  </si>
  <si>
    <t xml:space="preserve">149.5</t>
  </si>
  <si>
    <t xml:space="preserve">(147.4–151.6)</t>
  </si>
  <si>
    <t xml:space="preserve">146.7</t>
  </si>
  <si>
    <t xml:space="preserve">(144.7–148.8)</t>
  </si>
  <si>
    <t xml:space="preserve">148.2</t>
  </si>
  <si>
    <t xml:space="preserve">(146.2–150.3)</t>
  </si>
  <si>
    <t xml:space="preserve">141.9</t>
  </si>
  <si>
    <t xml:space="preserve">(140.0–143.9)</t>
  </si>
  <si>
    <t xml:space="preserve">140.9</t>
  </si>
  <si>
    <t xml:space="preserve">(139.0–142.8)</t>
  </si>
  <si>
    <t xml:space="preserve">(134.4–138.1)</t>
  </si>
  <si>
    <t xml:space="preserve">(137.1–140.9)</t>
  </si>
  <si>
    <t xml:space="preserve">146.8#</t>
  </si>
  <si>
    <t xml:space="preserve">(144.9–148.7)</t>
  </si>
  <si>
    <t xml:space="preserve">139.3#</t>
  </si>
  <si>
    <t xml:space="preserve">(137.5–141.2)</t>
  </si>
  <si>
    <t xml:space="preserve">127.3#</t>
  </si>
  <si>
    <t xml:space="preserve">(125.5–129.0)</t>
  </si>
  <si>
    <t xml:space="preserve">(199.3–202.8)</t>
  </si>
  <si>
    <t xml:space="preserve">201.3</t>
  </si>
  <si>
    <t xml:space="preserve">(199.6–203.1)</t>
  </si>
  <si>
    <t xml:space="preserve">199.5</t>
  </si>
  <si>
    <t xml:space="preserve">(197.8–201.2)</t>
  </si>
  <si>
    <t xml:space="preserve">195.8</t>
  </si>
  <si>
    <t xml:space="preserve">(194.1–197.5)</t>
  </si>
  <si>
    <t xml:space="preserve">197.8</t>
  </si>
  <si>
    <t xml:space="preserve">(196.1–199.4)</t>
  </si>
  <si>
    <t xml:space="preserve">189.1</t>
  </si>
  <si>
    <t xml:space="preserve">(187.5–190.7)</t>
  </si>
  <si>
    <t xml:space="preserve">182.8</t>
  </si>
  <si>
    <t xml:space="preserve">(181.3–184.4)</t>
  </si>
  <si>
    <t xml:space="preserve">184.7</t>
  </si>
  <si>
    <t xml:space="preserve">(183.2–186.2)</t>
  </si>
  <si>
    <t xml:space="preserve">195.7#</t>
  </si>
  <si>
    <t xml:space="preserve">(194.1–197.3)</t>
  </si>
  <si>
    <t xml:space="preserve">185.6#</t>
  </si>
  <si>
    <t xml:space="preserve">(184.1–187.1)</t>
  </si>
  <si>
    <t xml:space="preserve">170.6#</t>
  </si>
  <si>
    <t xml:space="preserve">(169.2–172.1)</t>
  </si>
  <si>
    <t xml:space="preserve">Measure 71302 - Median age at premature deaths by sex, ACT and Australia, 2013 to 2024</t>
  </si>
  <si>
    <t xml:space="preserve">61.5#</t>
  </si>
  <si>
    <t xml:space="preserve">65.0</t>
  </si>
  <si>
    <t xml:space="preserve">64.0#</t>
  </si>
  <si>
    <t xml:space="preserve">62.5</t>
  </si>
  <si>
    <t xml:space="preserve">64.0</t>
  </si>
  <si>
    <t xml:space="preserve">63.5#</t>
  </si>
  <si>
    <t xml:space="preserve">65.0#</t>
  </si>
  <si>
    <t xml:space="preserve">Measure 71400 - Number of septicaemia (A40-A41) deaths by sex, ACT and Australia, 2013 to 2024</t>
  </si>
  <si>
    <t xml:space="preserve">12</t>
  </si>
  <si>
    <t xml:space="preserve">9</t>
  </si>
  <si>
    <t xml:space="preserve">5#</t>
  </si>
  <si>
    <t xml:space="preserve">9#</t>
  </si>
  <si>
    <t xml:space="preserve">15#</t>
  </si>
  <si>
    <t xml:space="preserve">6#</t>
  </si>
  <si>
    <t xml:space="preserve">14</t>
  </si>
  <si>
    <t xml:space="preserve">6</t>
  </si>
  <si>
    <t xml:space="preserve">8</t>
  </si>
  <si>
    <t xml:space="preserve">5</t>
  </si>
  <si>
    <t xml:space="preserve">8#</t>
  </si>
  <si>
    <t xml:space="preserve">13#</t>
  </si>
  <si>
    <t xml:space="preserve">22</t>
  </si>
  <si>
    <t xml:space="preserve">24</t>
  </si>
  <si>
    <t xml:space="preserve">15</t>
  </si>
  <si>
    <t xml:space="preserve">17</t>
  </si>
  <si>
    <t xml:space="preserve">14#</t>
  </si>
  <si>
    <t xml:space="preserve">786</t>
  </si>
  <si>
    <t xml:space="preserve">838</t>
  </si>
  <si>
    <t xml:space="preserve">720</t>
  </si>
  <si>
    <t xml:space="preserve">667</t>
  </si>
  <si>
    <t xml:space="preserve">618</t>
  </si>
  <si>
    <t xml:space="preserve">640</t>
  </si>
  <si>
    <t xml:space="preserve">734#</t>
  </si>
  <si>
    <t xml:space="preserve">737#</t>
  </si>
  <si>
    <t xml:space="preserve">834</t>
  </si>
  <si>
    <t xml:space="preserve">886</t>
  </si>
  <si>
    <t xml:space="preserve">852</t>
  </si>
  <si>
    <t xml:space="preserve">864</t>
  </si>
  <si>
    <t xml:space="preserve">784</t>
  </si>
  <si>
    <t xml:space="preserve">774</t>
  </si>
  <si>
    <t xml:space="preserve">817</t>
  </si>
  <si>
    <t xml:space="preserve">723</t>
  </si>
  <si>
    <t xml:space="preserve">768</t>
  </si>
  <si>
    <t xml:space="preserve">834#</t>
  </si>
  <si>
    <t xml:space="preserve">911#</t>
  </si>
  <si>
    <t xml:space="preserve">846#</t>
  </si>
  <si>
    <t xml:space="preserve">1599</t>
  </si>
  <si>
    <t xml:space="preserve">1672</t>
  </si>
  <si>
    <t xml:space="preserve">1690</t>
  </si>
  <si>
    <t xml:space="preserve">1678</t>
  </si>
  <si>
    <t xml:space="preserve">1504</t>
  </si>
  <si>
    <t xml:space="preserve">1441</t>
  </si>
  <si>
    <t xml:space="preserve">1435</t>
  </si>
  <si>
    <t xml:space="preserve">1363</t>
  </si>
  <si>
    <t xml:space="preserve">1448</t>
  </si>
  <si>
    <t xml:space="preserve">1595#</t>
  </si>
  <si>
    <t xml:space="preserve">1645#</t>
  </si>
  <si>
    <t xml:space="preserve">1583#</t>
  </si>
  <si>
    <t xml:space="preserve">Measure 71401 - Age-standardised septicaemia (A40-A41) mortality rate per 100,000 population by sex, ACT and Australia, 2013 to 2024</t>
  </si>
  <si>
    <t xml:space="preserve">(3.8–9.2)</t>
  </si>
  <si>
    <t xml:space="preserve">6.2</t>
  </si>
  <si>
    <t xml:space="preserve">(4.0–9.3)</t>
  </si>
  <si>
    <t xml:space="preserve">4.8</t>
  </si>
  <si>
    <t xml:space="preserve">(3.0–7.3)</t>
  </si>
  <si>
    <t xml:space="preserve">4.4#</t>
  </si>
  <si>
    <t xml:space="preserve">(2.8–6.7)</t>
  </si>
  <si>
    <t xml:space="preserve">6.6</t>
  </si>
  <si>
    <t xml:space="preserve">(6.1–7.1)</t>
  </si>
  <si>
    <t xml:space="preserve">(6.1–7.0)</t>
  </si>
  <si>
    <t xml:space="preserve">6.8</t>
  </si>
  <si>
    <t xml:space="preserve">(6.3–7.3)</t>
  </si>
  <si>
    <t xml:space="preserve">5.5</t>
  </si>
  <si>
    <t xml:space="preserve">(5.1–5.9)</t>
  </si>
  <si>
    <t xml:space="preserve">4.9</t>
  </si>
  <si>
    <t xml:space="preserve">4.4</t>
  </si>
  <si>
    <t xml:space="preserve">(4.0–4.7)</t>
  </si>
  <si>
    <t xml:space="preserve">4.5</t>
  </si>
  <si>
    <t xml:space="preserve">(4.2–4.8)</t>
  </si>
  <si>
    <t xml:space="preserve">4.8#</t>
  </si>
  <si>
    <t xml:space="preserve">(4.5–5.2)</t>
  </si>
  <si>
    <t xml:space="preserve">4.5#</t>
  </si>
  <si>
    <t xml:space="preserve">(4.2–4.9)</t>
  </si>
  <si>
    <t xml:space="preserve">(4.1–4.7)</t>
  </si>
  <si>
    <t xml:space="preserve">5.1</t>
  </si>
  <si>
    <t xml:space="preserve">(4.7–5.5)</t>
  </si>
  <si>
    <t xml:space="preserve">5.3</t>
  </si>
  <si>
    <t xml:space="preserve">(5.0–5.7)</t>
  </si>
  <si>
    <t xml:space="preserve">5.0</t>
  </si>
  <si>
    <t xml:space="preserve">(4.7–5.4)</t>
  </si>
  <si>
    <t xml:space="preserve">4.3</t>
  </si>
  <si>
    <t xml:space="preserve">(4.0–4.6)</t>
  </si>
  <si>
    <t xml:space="preserve">4.1</t>
  </si>
  <si>
    <t xml:space="preserve">(3.8–4.4)</t>
  </si>
  <si>
    <t xml:space="preserve">4.2</t>
  </si>
  <si>
    <t xml:space="preserve">(3.9–4.5)</t>
  </si>
  <si>
    <t xml:space="preserve">3.7</t>
  </si>
  <si>
    <t xml:space="preserve">(3.4–4.0)</t>
  </si>
  <si>
    <t xml:space="preserve">3.8</t>
  </si>
  <si>
    <t xml:space="preserve">(3.5–4.1)</t>
  </si>
  <si>
    <t xml:space="preserve">4.0#</t>
  </si>
  <si>
    <t xml:space="preserve">(3.7–4.3)</t>
  </si>
  <si>
    <t xml:space="preserve">4.3#</t>
  </si>
  <si>
    <t xml:space="preserve">3.8#</t>
  </si>
  <si>
    <t xml:space="preserve">(3.6–4.1)</t>
  </si>
  <si>
    <t xml:space="preserve">(5.5–6.0)</t>
  </si>
  <si>
    <t xml:space="preserve">(5.6–6.2)</t>
  </si>
  <si>
    <t xml:space="preserve">(5.5–6.1)</t>
  </si>
  <si>
    <t xml:space="preserve">(5.3–5.8)</t>
  </si>
  <si>
    <t xml:space="preserve">(4.6–5.1)</t>
  </si>
  <si>
    <t xml:space="preserve">(4.3–4.7)</t>
  </si>
  <si>
    <t xml:space="preserve">(4.1–4.6)</t>
  </si>
  <si>
    <t xml:space="preserve">4.0</t>
  </si>
  <si>
    <t xml:space="preserve">(3.8–4.2)</t>
  </si>
  <si>
    <t xml:space="preserve">(3.9–4.3)</t>
  </si>
  <si>
    <t xml:space="preserve">(4.2–4.6)</t>
  </si>
  <si>
    <t xml:space="preserve">4.1#</t>
  </si>
  <si>
    <t xml:space="preserve">Measure 71410 - Number of benign neoplasms, in situ and uncertain behaviour (D00-D48) deaths by sex, ACT and Australia, 2013 to 2024</t>
  </si>
  <si>
    <t xml:space="preserve">7#</t>
  </si>
  <si>
    <t xml:space="preserve">23</t>
  </si>
  <si>
    <t xml:space="preserve">29</t>
  </si>
  <si>
    <t xml:space="preserve">627</t>
  </si>
  <si>
    <t xml:space="preserve">636</t>
  </si>
  <si>
    <t xml:space="preserve">676</t>
  </si>
  <si>
    <t xml:space="preserve">625</t>
  </si>
  <si>
    <t xml:space="preserve">639</t>
  </si>
  <si>
    <t xml:space="preserve">677</t>
  </si>
  <si>
    <t xml:space="preserve">739</t>
  </si>
  <si>
    <t xml:space="preserve">712</t>
  </si>
  <si>
    <t xml:space="preserve">721#</t>
  </si>
  <si>
    <t xml:space="preserve">747#</t>
  </si>
  <si>
    <t xml:space="preserve">717#</t>
  </si>
  <si>
    <t xml:space="preserve">543</t>
  </si>
  <si>
    <t xml:space="preserve">563</t>
  </si>
  <si>
    <t xml:space="preserve">571</t>
  </si>
  <si>
    <t xml:space="preserve">548</t>
  </si>
  <si>
    <t xml:space="preserve">535</t>
  </si>
  <si>
    <t xml:space="preserve">565</t>
  </si>
  <si>
    <t xml:space="preserve">637</t>
  </si>
  <si>
    <t xml:space="preserve">614</t>
  </si>
  <si>
    <t xml:space="preserve">606</t>
  </si>
  <si>
    <t xml:space="preserve">629#</t>
  </si>
  <si>
    <t xml:space="preserve">609#</t>
  </si>
  <si>
    <t xml:space="preserve">625#</t>
  </si>
  <si>
    <t xml:space="preserve">1170</t>
  </si>
  <si>
    <t xml:space="preserve">1199</t>
  </si>
  <si>
    <t xml:space="preserve">1247</t>
  </si>
  <si>
    <t xml:space="preserve">1173</t>
  </si>
  <si>
    <t xml:space="preserve">1174</t>
  </si>
  <si>
    <t xml:space="preserve">1242</t>
  </si>
  <si>
    <t xml:space="preserve">1314</t>
  </si>
  <si>
    <t xml:space="preserve">1353</t>
  </si>
  <si>
    <t xml:space="preserve">1318</t>
  </si>
  <si>
    <t xml:space="preserve">1350#</t>
  </si>
  <si>
    <t xml:space="preserve">1356#</t>
  </si>
  <si>
    <t xml:space="preserve">1342#</t>
  </si>
  <si>
    <t xml:space="preserve">Measure 71411 - Age-standardised benign neoplasms, in situ and uncertain behaviour (D00-D48) mortality rate per 100,000 population by sex, ACT and Australia, 2013 to 2024</t>
  </si>
  <si>
    <t xml:space="preserve">5.4</t>
  </si>
  <si>
    <t xml:space="preserve">(3.4–8.2)</t>
  </si>
  <si>
    <t xml:space="preserve">(4.4–9.6)</t>
  </si>
  <si>
    <t xml:space="preserve">4.7#</t>
  </si>
  <si>
    <t xml:space="preserve">(3.0–7.0)</t>
  </si>
  <si>
    <t xml:space="preserve">(5.0–5.8)</t>
  </si>
  <si>
    <t xml:space="preserve">(4.9–5.7)</t>
  </si>
  <si>
    <t xml:space="preserve">(4.5–5.3)</t>
  </si>
  <si>
    <t xml:space="preserve">(4.4–5.2)</t>
  </si>
  <si>
    <t xml:space="preserve">4.7</t>
  </si>
  <si>
    <t xml:space="preserve">(4.4–5.1)</t>
  </si>
  <si>
    <t xml:space="preserve">4.6#</t>
  </si>
  <si>
    <t xml:space="preserve">(4.3–4.9)</t>
  </si>
  <si>
    <t xml:space="preserve">(4.3–5.0)</t>
  </si>
  <si>
    <t xml:space="preserve">3.4</t>
  </si>
  <si>
    <t xml:space="preserve">(3.1–3.7)</t>
  </si>
  <si>
    <t xml:space="preserve">3.5</t>
  </si>
  <si>
    <t xml:space="preserve">(3.2–3.8)</t>
  </si>
  <si>
    <t xml:space="preserve">3.2</t>
  </si>
  <si>
    <t xml:space="preserve">(2.9–3.5)</t>
  </si>
  <si>
    <t xml:space="preserve">3.0</t>
  </si>
  <si>
    <t xml:space="preserve">(2.8–3.3)</t>
  </si>
  <si>
    <t xml:space="preserve">(2.9–3.4)</t>
  </si>
  <si>
    <t xml:space="preserve">(3.0–3.5)</t>
  </si>
  <si>
    <t xml:space="preserve">3.1</t>
  </si>
  <si>
    <t xml:space="preserve">3.1#</t>
  </si>
  <si>
    <t xml:space="preserve">3.0#</t>
  </si>
  <si>
    <t xml:space="preserve">(2.8–3.2)</t>
  </si>
  <si>
    <t xml:space="preserve">2.9#</t>
  </si>
  <si>
    <t xml:space="preserve">(2.7–3.2)</t>
  </si>
  <si>
    <t xml:space="preserve">(4.0–4.5)</t>
  </si>
  <si>
    <t xml:space="preserve">(4.1–4.5)</t>
  </si>
  <si>
    <t xml:space="preserve">3.9</t>
  </si>
  <si>
    <t xml:space="preserve">(3.7–4.2)</t>
  </si>
  <si>
    <t xml:space="preserve">(3.8–4.3)</t>
  </si>
  <si>
    <t xml:space="preserve">(3.6–4.0)</t>
  </si>
  <si>
    <t xml:space="preserve">3.7#</t>
  </si>
  <si>
    <t xml:space="preserve">(3.5–3.9)</t>
  </si>
  <si>
    <t xml:space="preserve">3.5#</t>
  </si>
  <si>
    <t xml:space="preserve">(3.4–3.7)</t>
  </si>
  <si>
    <t xml:space="preserve">Measure 71420 - Number of diabetes (E10-E14) deaths by sex, ACT and Australia, 2013 to 2024</t>
  </si>
  <si>
    <t xml:space="preserve">33</t>
  </si>
  <si>
    <t xml:space="preserve">31</t>
  </si>
  <si>
    <t xml:space="preserve">37#</t>
  </si>
  <si>
    <t xml:space="preserve">48#</t>
  </si>
  <si>
    <t xml:space="preserve">43#</t>
  </si>
  <si>
    <t xml:space="preserve">30#</t>
  </si>
  <si>
    <t xml:space="preserve">31#</t>
  </si>
  <si>
    <t xml:space="preserve">61</t>
  </si>
  <si>
    <t xml:space="preserve">67</t>
  </si>
  <si>
    <t xml:space="preserve">64</t>
  </si>
  <si>
    <t xml:space="preserve">80#</t>
  </si>
  <si>
    <t xml:space="preserve">78#</t>
  </si>
  <si>
    <t xml:space="preserve">66#</t>
  </si>
  <si>
    <t xml:space="preserve">2322</t>
  </si>
  <si>
    <t xml:space="preserve">2223</t>
  </si>
  <si>
    <t xml:space="preserve">2471</t>
  </si>
  <si>
    <t xml:space="preserve">2578</t>
  </si>
  <si>
    <t xml:space="preserve">2660</t>
  </si>
  <si>
    <t xml:space="preserve">2538</t>
  </si>
  <si>
    <t xml:space="preserve">2725</t>
  </si>
  <si>
    <t xml:space="preserve">2902</t>
  </si>
  <si>
    <t xml:space="preserve">2974</t>
  </si>
  <si>
    <t xml:space="preserve">3275#</t>
  </si>
  <si>
    <t xml:space="preserve">3287#</t>
  </si>
  <si>
    <t xml:space="preserve">3072#</t>
  </si>
  <si>
    <t xml:space="preserve">2182</t>
  </si>
  <si>
    <t xml:space="preserve">2169</t>
  </si>
  <si>
    <t xml:space="preserve">2192</t>
  </si>
  <si>
    <t xml:space="preserve">2303</t>
  </si>
  <si>
    <t xml:space="preserve">2131</t>
  </si>
  <si>
    <t xml:space="preserve">2208</t>
  </si>
  <si>
    <t xml:space="preserve">2334</t>
  </si>
  <si>
    <t xml:space="preserve">2459</t>
  </si>
  <si>
    <t xml:space="preserve">2809#</t>
  </si>
  <si>
    <t xml:space="preserve">2657#</t>
  </si>
  <si>
    <t xml:space="preserve">2465#</t>
  </si>
  <si>
    <t xml:space="preserve">4343</t>
  </si>
  <si>
    <t xml:space="preserve">4405</t>
  </si>
  <si>
    <t xml:space="preserve">4640</t>
  </si>
  <si>
    <t xml:space="preserve">4770</t>
  </si>
  <si>
    <t xml:space="preserve">4963</t>
  </si>
  <si>
    <t xml:space="preserve">4669</t>
  </si>
  <si>
    <t xml:space="preserve">4933</t>
  </si>
  <si>
    <t xml:space="preserve">5236</t>
  </si>
  <si>
    <t xml:space="preserve">5433</t>
  </si>
  <si>
    <t xml:space="preserve">6084#</t>
  </si>
  <si>
    <t xml:space="preserve">5944#</t>
  </si>
  <si>
    <t xml:space="preserve">5537#</t>
  </si>
  <si>
    <t xml:space="preserve">Measure 71421 - Age-standardised diabetes (E10-E14) mortality rate per 100,000 population by sex, ACT and Australia, 2013 to 2024</t>
  </si>
  <si>
    <t xml:space="preserve">20.6</t>
  </si>
  <si>
    <t xml:space="preserve">(13.8–29.5)</t>
  </si>
  <si>
    <t xml:space="preserve">22.4</t>
  </si>
  <si>
    <t xml:space="preserve">(15.5–31.4)</t>
  </si>
  <si>
    <t xml:space="preserve">(14.1–28.9)</t>
  </si>
  <si>
    <t xml:space="preserve">19.7</t>
  </si>
  <si>
    <t xml:space="preserve">(13.4–27.8)</t>
  </si>
  <si>
    <t xml:space="preserve">(10.9–23.4)</t>
  </si>
  <si>
    <t xml:space="preserve">16.0</t>
  </si>
  <si>
    <t xml:space="preserve">(10.8–22.7)</t>
  </si>
  <si>
    <t xml:space="preserve">(11.2–23.1)</t>
  </si>
  <si>
    <t xml:space="preserve">16.9</t>
  </si>
  <si>
    <t xml:space="preserve">(11.7–23.5)</t>
  </si>
  <si>
    <t xml:space="preserve">17.3#</t>
  </si>
  <si>
    <t xml:space="preserve">(12.1–23.8)</t>
  </si>
  <si>
    <t xml:space="preserve">21.3#</t>
  </si>
  <si>
    <t xml:space="preserve">(15.7–28.3)</t>
  </si>
  <si>
    <t xml:space="preserve">15.0#</t>
  </si>
  <si>
    <t xml:space="preserve">(10.5–20.9)</t>
  </si>
  <si>
    <t xml:space="preserve">14.5</t>
  </si>
  <si>
    <t xml:space="preserve">(9.8–20.7)</t>
  </si>
  <si>
    <t xml:space="preserve">15.3</t>
  </si>
  <si>
    <t xml:space="preserve">(10.4–21.6)</t>
  </si>
  <si>
    <t xml:space="preserve">10.0</t>
  </si>
  <si>
    <t xml:space="preserve">(6.1–15.4)</t>
  </si>
  <si>
    <t xml:space="preserve">(6.5–15.3)</t>
  </si>
  <si>
    <t xml:space="preserve">(5.7–14.3)</t>
  </si>
  <si>
    <t xml:space="preserve">13.7</t>
  </si>
  <si>
    <t xml:space="preserve">(9.3–19.4)</t>
  </si>
  <si>
    <t xml:space="preserve">8.2</t>
  </si>
  <si>
    <t xml:space="preserve">(5.1–12.4)</t>
  </si>
  <si>
    <t xml:space="preserve">(7.1–15.3)</t>
  </si>
  <si>
    <t xml:space="preserve">15.1#</t>
  </si>
  <si>
    <t xml:space="preserve">(10.9–20.4)</t>
  </si>
  <si>
    <t xml:space="preserve">(6.7–14.2)</t>
  </si>
  <si>
    <t xml:space="preserve">(6.7–14.1)</t>
  </si>
  <si>
    <t xml:space="preserve">17.7</t>
  </si>
  <si>
    <t xml:space="preserve">(13.5–22.8)</t>
  </si>
  <si>
    <t xml:space="preserve">(14.2–23.5)</t>
  </si>
  <si>
    <t xml:space="preserve">14.6</t>
  </si>
  <si>
    <t xml:space="preserve">(10.9–19.1)</t>
  </si>
  <si>
    <t xml:space="preserve">14.4</t>
  </si>
  <si>
    <t xml:space="preserve">(10.8–18.7)</t>
  </si>
  <si>
    <t xml:space="preserve">(7.0–13.5)</t>
  </si>
  <si>
    <t xml:space="preserve">(11.2–18.9)</t>
  </si>
  <si>
    <t xml:space="preserve">11.2</t>
  </si>
  <si>
    <t xml:space="preserve">(8.3–14.9)</t>
  </si>
  <si>
    <t xml:space="preserve">(8.8–15.3)</t>
  </si>
  <si>
    <t xml:space="preserve">(10.3–17.1)</t>
  </si>
  <si>
    <t xml:space="preserve">16.1#</t>
  </si>
  <si>
    <t xml:space="preserve">(12.8–20.1)</t>
  </si>
  <si>
    <t xml:space="preserve">(11.9–18.8)</t>
  </si>
  <si>
    <t xml:space="preserve">12.3#</t>
  </si>
  <si>
    <t xml:space="preserve">(9.5–15.7)</t>
  </si>
  <si>
    <t xml:space="preserve">19.8</t>
  </si>
  <si>
    <t xml:space="preserve">(19.0–20.7)</t>
  </si>
  <si>
    <t xml:space="preserve">(19.0–20.6)</t>
  </si>
  <si>
    <t xml:space="preserve">20.1</t>
  </si>
  <si>
    <t xml:space="preserve">(19.3–20.9)</t>
  </si>
  <si>
    <t xml:space="preserve">(19.2–20.7)</t>
  </si>
  <si>
    <t xml:space="preserve">18.5</t>
  </si>
  <si>
    <t xml:space="preserve">(17.7–19.2)</t>
  </si>
  <si>
    <t xml:space="preserve">19.2</t>
  </si>
  <si>
    <t xml:space="preserve">(18.5–20.0)</t>
  </si>
  <si>
    <t xml:space="preserve">(19.0–20.5)</t>
  </si>
  <si>
    <t xml:space="preserve">19.6</t>
  </si>
  <si>
    <t xml:space="preserve">(18.9–20.3)</t>
  </si>
  <si>
    <t xml:space="preserve">20.9#</t>
  </si>
  <si>
    <t xml:space="preserve">(20.2–21.7)</t>
  </si>
  <si>
    <t xml:space="preserve">20.3#</t>
  </si>
  <si>
    <t xml:space="preserve">(19.7–21.1)</t>
  </si>
  <si>
    <t xml:space="preserve">18.5#</t>
  </si>
  <si>
    <t xml:space="preserve">(17.8–19.1)</t>
  </si>
  <si>
    <t xml:space="preserve">12.7</t>
  </si>
  <si>
    <t xml:space="preserve">(12.1–13.3)</t>
  </si>
  <si>
    <t xml:space="preserve">(12.8–13.9)</t>
  </si>
  <si>
    <t xml:space="preserve">(12.4–13.6)</t>
  </si>
  <si>
    <t xml:space="preserve">(12.3–13.4)</t>
  </si>
  <si>
    <t xml:space="preserve">(12.6–13.7)</t>
  </si>
  <si>
    <t xml:space="preserve">(11.5–12.5)</t>
  </si>
  <si>
    <t xml:space="preserve">(11.5–12.6)</t>
  </si>
  <si>
    <t xml:space="preserve">(11.8–12.9)</t>
  </si>
  <si>
    <t xml:space="preserve">(12.2–13.2)</t>
  </si>
  <si>
    <t xml:space="preserve">14.0#</t>
  </si>
  <si>
    <t xml:space="preserve">(13.5–14.5)</t>
  </si>
  <si>
    <t xml:space="preserve">13.1#</t>
  </si>
  <si>
    <t xml:space="preserve">11.8#</t>
  </si>
  <si>
    <t xml:space="preserve">(11.3–12.2)</t>
  </si>
  <si>
    <t xml:space="preserve">15.9</t>
  </si>
  <si>
    <t xml:space="preserve">(15.5–16.4)</t>
  </si>
  <si>
    <t xml:space="preserve">15.7</t>
  </si>
  <si>
    <t xml:space="preserve">(15.2–16.2)</t>
  </si>
  <si>
    <t xml:space="preserve">(15.7–16.6)</t>
  </si>
  <si>
    <t xml:space="preserve">16.2</t>
  </si>
  <si>
    <t xml:space="preserve">(15.8–16.7)</t>
  </si>
  <si>
    <t xml:space="preserve">15.0</t>
  </si>
  <si>
    <t xml:space="preserve">(14.6–15.4)</t>
  </si>
  <si>
    <t xml:space="preserve">(14.9–15.8)</t>
  </si>
  <si>
    <t xml:space="preserve">15.8</t>
  </si>
  <si>
    <t xml:space="preserve">(15.4–16.2)</t>
  </si>
  <si>
    <t xml:space="preserve">(15.5–16.3)</t>
  </si>
  <si>
    <t xml:space="preserve">(16.8–17.7)</t>
  </si>
  <si>
    <t xml:space="preserve">16.5#</t>
  </si>
  <si>
    <t xml:space="preserve">(16.1–16.9)</t>
  </si>
  <si>
    <t xml:space="preserve">14.9#</t>
  </si>
  <si>
    <t xml:space="preserve">(14.5–15.3)</t>
  </si>
  <si>
    <t xml:space="preserve">Measure 71430 - Number of parkinson's disease (G20) deaths by sex, ACT and Australia, 2013 to 2024</t>
  </si>
  <si>
    <t xml:space="preserve">20</t>
  </si>
  <si>
    <t xml:space="preserve">25</t>
  </si>
  <si>
    <t xml:space="preserve">20#</t>
  </si>
  <si>
    <t xml:space="preserve">36#</t>
  </si>
  <si>
    <t xml:space="preserve">21#</t>
  </si>
  <si>
    <t xml:space="preserve">16#</t>
  </si>
  <si>
    <t xml:space="preserve">12#</t>
  </si>
  <si>
    <t xml:space="preserve">26</t>
  </si>
  <si>
    <t xml:space="preserve">41#</t>
  </si>
  <si>
    <t xml:space="preserve">39#</t>
  </si>
  <si>
    <t xml:space="preserve">55#</t>
  </si>
  <si>
    <t xml:space="preserve">892</t>
  </si>
  <si>
    <t xml:space="preserve">1075</t>
  </si>
  <si>
    <t xml:space="preserve">1186</t>
  </si>
  <si>
    <t xml:space="preserve">1327</t>
  </si>
  <si>
    <t xml:space="preserve">1266</t>
  </si>
  <si>
    <t xml:space="preserve">1459</t>
  </si>
  <si>
    <t xml:space="preserve">1571#</t>
  </si>
  <si>
    <t xml:space="preserve">1560#</t>
  </si>
  <si>
    <t xml:space="preserve">1569#</t>
  </si>
  <si>
    <t xml:space="preserve">628</t>
  </si>
  <si>
    <t xml:space="preserve">671</t>
  </si>
  <si>
    <t xml:space="preserve">686</t>
  </si>
  <si>
    <t xml:space="preserve">753</t>
  </si>
  <si>
    <t xml:space="preserve">747</t>
  </si>
  <si>
    <t xml:space="preserve">823</t>
  </si>
  <si>
    <t xml:space="preserve">937#</t>
  </si>
  <si>
    <t xml:space="preserve">884#</t>
  </si>
  <si>
    <t xml:space="preserve">897#</t>
  </si>
  <si>
    <t xml:space="preserve">1520</t>
  </si>
  <si>
    <t xml:space="preserve">1637</t>
  </si>
  <si>
    <t xml:space="preserve">1714</t>
  </si>
  <si>
    <t xml:space="preserve">1755</t>
  </si>
  <si>
    <t xml:space="preserve">1872</t>
  </si>
  <si>
    <t xml:space="preserve">1901</t>
  </si>
  <si>
    <t xml:space="preserve">2080</t>
  </si>
  <si>
    <t xml:space="preserve">2282</t>
  </si>
  <si>
    <t xml:space="preserve">2508#</t>
  </si>
  <si>
    <t xml:space="preserve">2444#</t>
  </si>
  <si>
    <t xml:space="preserve">Measure 71431 - Age-standardised parkinson's disease (G20) mortality rate per 100,000 population by sex, ACT and Australia, 2013 to 2024</t>
  </si>
  <si>
    <t xml:space="preserve">(8.0–20.3)</t>
  </si>
  <si>
    <t xml:space="preserve">14.8</t>
  </si>
  <si>
    <t xml:space="preserve">(9.4–22.1)</t>
  </si>
  <si>
    <t xml:space="preserve">14.9</t>
  </si>
  <si>
    <t xml:space="preserve">(9.6–22.0)</t>
  </si>
  <si>
    <t xml:space="preserve">(8.6–20.5)</t>
  </si>
  <si>
    <t xml:space="preserve">(8.1–19.2)</t>
  </si>
  <si>
    <t xml:space="preserve">(6.4–16.3)</t>
  </si>
  <si>
    <t xml:space="preserve">16.5</t>
  </si>
  <si>
    <t xml:space="preserve">(11.3–23.2)</t>
  </si>
  <si>
    <t xml:space="preserve">10.8#</t>
  </si>
  <si>
    <t xml:space="preserve">(6.8–16.2)</t>
  </si>
  <si>
    <t xml:space="preserve">16.2#</t>
  </si>
  <si>
    <t xml:space="preserve">(11.3–22.4)</t>
  </si>
  <si>
    <t xml:space="preserve">10.4#</t>
  </si>
  <si>
    <t xml:space="preserve">(6.6–15.4)</t>
  </si>
  <si>
    <t xml:space="preserve">7.9#</t>
  </si>
  <si>
    <t xml:space="preserve">(4.9–12.1)</t>
  </si>
  <si>
    <t xml:space="preserve">(5.7–13.4)</t>
  </si>
  <si>
    <t xml:space="preserve">(4.9–11.1)</t>
  </si>
  <si>
    <t xml:space="preserve">(5.5–11.7)</t>
  </si>
  <si>
    <t xml:space="preserve">(6.2–12.7)</t>
  </si>
  <si>
    <t xml:space="preserve">(5.6–11.5)</t>
  </si>
  <si>
    <t xml:space="preserve">8.9</t>
  </si>
  <si>
    <t xml:space="preserve">(6.2–12.3)</t>
  </si>
  <si>
    <t xml:space="preserve">9.2</t>
  </si>
  <si>
    <t xml:space="preserve">(6.5–12.6)</t>
  </si>
  <si>
    <t xml:space="preserve">9.2#</t>
  </si>
  <si>
    <t xml:space="preserve">(6.6–12.5)</t>
  </si>
  <si>
    <t xml:space="preserve">(9.3–15.9)</t>
  </si>
  <si>
    <t xml:space="preserve">(5.6–10.9)</t>
  </si>
  <si>
    <t xml:space="preserve">(8.2–14.1)</t>
  </si>
  <si>
    <t xml:space="preserve">6.6#</t>
  </si>
  <si>
    <t xml:space="preserve">(4.6–9.2)</t>
  </si>
  <si>
    <t xml:space="preserve">7.9</t>
  </si>
  <si>
    <t xml:space="preserve">(7.4–8.5)</t>
  </si>
  <si>
    <t xml:space="preserve">8.5</t>
  </si>
  <si>
    <t xml:space="preserve">(8.0–9.0)</t>
  </si>
  <si>
    <t xml:space="preserve">8.8</t>
  </si>
  <si>
    <t xml:space="preserve">(8.3–9.4)</t>
  </si>
  <si>
    <t xml:space="preserve">8.6</t>
  </si>
  <si>
    <t xml:space="preserve">(8.1–9.1)</t>
  </si>
  <si>
    <t xml:space="preserve">(8.6–9.7)</t>
  </si>
  <si>
    <t xml:space="preserve">8.7</t>
  </si>
  <si>
    <t xml:space="preserve">(8.2–9.2)</t>
  </si>
  <si>
    <t xml:space="preserve">(9.0–10.0)</t>
  </si>
  <si>
    <t xml:space="preserve">9.6</t>
  </si>
  <si>
    <t xml:space="preserve">(9.1–10.1)</t>
  </si>
  <si>
    <t xml:space="preserve">10.0#</t>
  </si>
  <si>
    <t xml:space="preserve">(9.5–10.5)</t>
  </si>
  <si>
    <t xml:space="preserve">9.5#</t>
  </si>
  <si>
    <t xml:space="preserve">(9.1–10.0)</t>
  </si>
  <si>
    <t xml:space="preserve">(8.8–9.7)</t>
  </si>
  <si>
    <t xml:space="preserve">(3.5–4.2)</t>
  </si>
  <si>
    <t xml:space="preserve">(3.6–4.2)</t>
  </si>
  <si>
    <t xml:space="preserve">(3.9–4.4)</t>
  </si>
  <si>
    <t xml:space="preserve">4.2#</t>
  </si>
  <si>
    <t xml:space="preserve">5.6</t>
  </si>
  <si>
    <t xml:space="preserve">(5.8–6.4)</t>
  </si>
  <si>
    <t xml:space="preserve">(5.8–6.3)</t>
  </si>
  <si>
    <t xml:space="preserve">(6.2–6.7)</t>
  </si>
  <si>
    <t xml:space="preserve">(5.7–6.2)</t>
  </si>
  <si>
    <t xml:space="preserve">(6.3–6.8)</t>
  </si>
  <si>
    <t xml:space="preserve">7.0#</t>
  </si>
  <si>
    <t xml:space="preserve">(6.7–7.2)</t>
  </si>
  <si>
    <t xml:space="preserve">6.4#</t>
  </si>
  <si>
    <t xml:space="preserve">(6.1–6.6)</t>
  </si>
  <si>
    <t xml:space="preserve">Measure 71440 - Number of chronic rheumatic heart diseases (I05-I09) deaths by sex, ACT and Australia, 2013 to 2024</t>
  </si>
  <si>
    <t xml:space="preserve">118</t>
  </si>
  <si>
    <t xml:space="preserve">151</t>
  </si>
  <si>
    <t xml:space="preserve">143</t>
  </si>
  <si>
    <t xml:space="preserve">155</t>
  </si>
  <si>
    <t xml:space="preserve">135</t>
  </si>
  <si>
    <t xml:space="preserve">141</t>
  </si>
  <si>
    <t xml:space="preserve">120</t>
  </si>
  <si>
    <t xml:space="preserve">109#</t>
  </si>
  <si>
    <t xml:space="preserve">113#</t>
  </si>
  <si>
    <t xml:space="preserve">127#</t>
  </si>
  <si>
    <t xml:space="preserve">243</t>
  </si>
  <si>
    <t xml:space="preserve">245</t>
  </si>
  <si>
    <t xml:space="preserve">258</t>
  </si>
  <si>
    <t xml:space="preserve">235</t>
  </si>
  <si>
    <t xml:space="preserve">240</t>
  </si>
  <si>
    <t xml:space="preserve">234</t>
  </si>
  <si>
    <t xml:space="preserve">223</t>
  </si>
  <si>
    <t xml:space="preserve">214</t>
  </si>
  <si>
    <t xml:space="preserve">199</t>
  </si>
  <si>
    <t xml:space="preserve">222#</t>
  </si>
  <si>
    <t xml:space="preserve">212#</t>
  </si>
  <si>
    <t xml:space="preserve">197#</t>
  </si>
  <si>
    <t xml:space="preserve">364</t>
  </si>
  <si>
    <t xml:space="preserve">363</t>
  </si>
  <si>
    <t xml:space="preserve">378</t>
  </si>
  <si>
    <t xml:space="preserve">395</t>
  </si>
  <si>
    <t xml:space="preserve">356</t>
  </si>
  <si>
    <t xml:space="preserve">358</t>
  </si>
  <si>
    <t xml:space="preserve">355</t>
  </si>
  <si>
    <t xml:space="preserve">331#</t>
  </si>
  <si>
    <t xml:space="preserve">325#</t>
  </si>
  <si>
    <t xml:space="preserve">324#</t>
  </si>
  <si>
    <t xml:space="preserve">Measure 71441 - Age-standardised chronic rheumatic heart diseases (I05-I09) mortality rate per 100,000 population by sex, ACT and Australia, 2013 to 2024</t>
  </si>
  <si>
    <t xml:space="preserve">1.0</t>
  </si>
  <si>
    <t xml:space="preserve">(0.9–1.2)</t>
  </si>
  <si>
    <t xml:space="preserve">(0.8–1.2)</t>
  </si>
  <si>
    <t xml:space="preserve">1.2</t>
  </si>
  <si>
    <t xml:space="preserve">(1.0–1.4)</t>
  </si>
  <si>
    <t xml:space="preserve">1.1</t>
  </si>
  <si>
    <t xml:space="preserve">(1.0–1.3)</t>
  </si>
  <si>
    <t xml:space="preserve">0.9</t>
  </si>
  <si>
    <t xml:space="preserve">(0.8–1.1)</t>
  </si>
  <si>
    <t xml:space="preserve">0.8</t>
  </si>
  <si>
    <t xml:space="preserve">(0.7–0.9)</t>
  </si>
  <si>
    <t xml:space="preserve">0.7#</t>
  </si>
  <si>
    <t xml:space="preserve">(0.6–0.9)</t>
  </si>
  <si>
    <t xml:space="preserve">0.8#</t>
  </si>
  <si>
    <t xml:space="preserve">1.6</t>
  </si>
  <si>
    <t xml:space="preserve">(1.4–1.8)</t>
  </si>
  <si>
    <t xml:space="preserve">1.5</t>
  </si>
  <si>
    <t xml:space="preserve">(1.3–1.8)</t>
  </si>
  <si>
    <t xml:space="preserve">1.4</t>
  </si>
  <si>
    <t xml:space="preserve">(1.2–1.6)</t>
  </si>
  <si>
    <t xml:space="preserve">1.3</t>
  </si>
  <si>
    <t xml:space="preserve">(1.2–1.5)</t>
  </si>
  <si>
    <t xml:space="preserve">(1.1–1.4)</t>
  </si>
  <si>
    <t xml:space="preserve">1.1#</t>
  </si>
  <si>
    <t xml:space="preserve">1.0#</t>
  </si>
  <si>
    <t xml:space="preserve">(1.3–1.6)</t>
  </si>
  <si>
    <t xml:space="preserve">(1.2–1.4)</t>
  </si>
  <si>
    <t xml:space="preserve">(1.0–1.2)</t>
  </si>
  <si>
    <t xml:space="preserve">0.9#</t>
  </si>
  <si>
    <t xml:space="preserve">(0.8–1.0)</t>
  </si>
  <si>
    <t xml:space="preserve">Measure 71450 - Number of hypertensive diseases (I10-I15) deaths by sex, ACT and Australia, 2013 to 2024</t>
  </si>
  <si>
    <t xml:space="preserve">22#</t>
  </si>
  <si>
    <t xml:space="preserve">18#</t>
  </si>
  <si>
    <t xml:space="preserve">25#</t>
  </si>
  <si>
    <t xml:space="preserve">27#</t>
  </si>
  <si>
    <t xml:space="preserve">805</t>
  </si>
  <si>
    <t xml:space="preserve">833</t>
  </si>
  <si>
    <t xml:space="preserve">881</t>
  </si>
  <si>
    <t xml:space="preserve">882</t>
  </si>
  <si>
    <t xml:space="preserve">829</t>
  </si>
  <si>
    <t xml:space="preserve">812</t>
  </si>
  <si>
    <t xml:space="preserve">797</t>
  </si>
  <si>
    <t xml:space="preserve">970</t>
  </si>
  <si>
    <t xml:space="preserve">1015#</t>
  </si>
  <si>
    <t xml:space="preserve">1050#</t>
  </si>
  <si>
    <t xml:space="preserve">1104#</t>
  </si>
  <si>
    <t xml:space="preserve">1388</t>
  </si>
  <si>
    <t xml:space="preserve">1422</t>
  </si>
  <si>
    <t xml:space="preserve">1474</t>
  </si>
  <si>
    <t xml:space="preserve">1341</t>
  </si>
  <si>
    <t xml:space="preserve">1499</t>
  </si>
  <si>
    <t xml:space="preserve">1357</t>
  </si>
  <si>
    <t xml:space="preserve">1323</t>
  </si>
  <si>
    <t xml:space="preserve">1476</t>
  </si>
  <si>
    <t xml:space="preserve">1638#</t>
  </si>
  <si>
    <t xml:space="preserve">1637#</t>
  </si>
  <si>
    <t xml:space="preserve">1588#</t>
  </si>
  <si>
    <t xml:space="preserve">2142</t>
  </si>
  <si>
    <t xml:space="preserve">2227</t>
  </si>
  <si>
    <t xml:space="preserve">2307</t>
  </si>
  <si>
    <t xml:space="preserve">2222</t>
  </si>
  <si>
    <t xml:space="preserve">2381</t>
  </si>
  <si>
    <t xml:space="preserve">2186</t>
  </si>
  <si>
    <t xml:space="preserve">2135</t>
  </si>
  <si>
    <t xml:space="preserve">2154</t>
  </si>
  <si>
    <t xml:space="preserve">2446</t>
  </si>
  <si>
    <t xml:space="preserve">2653#</t>
  </si>
  <si>
    <t xml:space="preserve">2687#</t>
  </si>
  <si>
    <t xml:space="preserve">2692#</t>
  </si>
  <si>
    <t xml:space="preserve">Measure 71451 - Age-standardised hypertensive diseases (I10-I15) mortality rate per 100,000 population by sex, ACT and Australia, 2013 to 2024</t>
  </si>
  <si>
    <t xml:space="preserve">(5.5–13.7)</t>
  </si>
  <si>
    <t xml:space="preserve">9.7</t>
  </si>
  <si>
    <t xml:space="preserve">(6.2–14.6)</t>
  </si>
  <si>
    <t xml:space="preserve">(4.5–11.5)</t>
  </si>
  <si>
    <t xml:space="preserve">(4.4–10.7)</t>
  </si>
  <si>
    <t xml:space="preserve">(5.1–11.2)</t>
  </si>
  <si>
    <t xml:space="preserve">(6.0–12.1)</t>
  </si>
  <si>
    <t xml:space="preserve">(3.1–7.8)</t>
  </si>
  <si>
    <t xml:space="preserve">(4.2–9.2)</t>
  </si>
  <si>
    <t xml:space="preserve">(3.4–7.9)</t>
  </si>
  <si>
    <t xml:space="preserve">(4.2–9.0)</t>
  </si>
  <si>
    <t xml:space="preserve">(2.8–6.8)</t>
  </si>
  <si>
    <t xml:space="preserve">(3.2–7.3)</t>
  </si>
  <si>
    <t xml:space="preserve">(4.8–9.5)</t>
  </si>
  <si>
    <t xml:space="preserve">(3.2–7.1)</t>
  </si>
  <si>
    <t xml:space="preserve">6.5</t>
  </si>
  <si>
    <t xml:space="preserve">(6.0–7.0)</t>
  </si>
  <si>
    <t xml:space="preserve">(6.2–7.2)</t>
  </si>
  <si>
    <t xml:space="preserve">(6.4–7.3)</t>
  </si>
  <si>
    <t xml:space="preserve">(6.2–7.0)</t>
  </si>
  <si>
    <t xml:space="preserve">(5.6–6.4)</t>
  </si>
  <si>
    <t xml:space="preserve">(5.3–6.1)</t>
  </si>
  <si>
    <t xml:space="preserve">(6.0–6.8)</t>
  </si>
  <si>
    <t xml:space="preserve">6.5#</t>
  </si>
  <si>
    <t xml:space="preserve">(6.1–6.9)</t>
  </si>
  <si>
    <t xml:space="preserve">7.7</t>
  </si>
  <si>
    <t xml:space="preserve">(7.3–8.1)</t>
  </si>
  <si>
    <t xml:space="preserve">(7.2–8.1)</t>
  </si>
  <si>
    <t xml:space="preserve">(7.4–8.3)</t>
  </si>
  <si>
    <t xml:space="preserve">7.0</t>
  </si>
  <si>
    <t xml:space="preserve">(6.6–7.4)</t>
  </si>
  <si>
    <t xml:space="preserve">(7.2–8.0)</t>
  </si>
  <si>
    <t xml:space="preserve">6.9</t>
  </si>
  <si>
    <t xml:space="preserve">(6.5–7.2)</t>
  </si>
  <si>
    <t xml:space="preserve">(6.1–6.8)</t>
  </si>
  <si>
    <t xml:space="preserve">(6.2–6.9)</t>
  </si>
  <si>
    <t xml:space="preserve">7.5#</t>
  </si>
  <si>
    <t xml:space="preserve">(7.1–7.8)</t>
  </si>
  <si>
    <t xml:space="preserve">7.3#</t>
  </si>
  <si>
    <t xml:space="preserve">(7.0–7.7)</t>
  </si>
  <si>
    <t xml:space="preserve">(7.1–7.7)</t>
  </si>
  <si>
    <t xml:space="preserve">(7.2–7.8)</t>
  </si>
  <si>
    <t xml:space="preserve">(6.7–7.3)</t>
  </si>
  <si>
    <t xml:space="preserve">7.3</t>
  </si>
  <si>
    <t xml:space="preserve">(7.0–7.6)</t>
  </si>
  <si>
    <t xml:space="preserve">(6.3–6.9)</t>
  </si>
  <si>
    <t xml:space="preserve">(6.0–6.6)</t>
  </si>
  <si>
    <t xml:space="preserve">(5.9–6.4)</t>
  </si>
  <si>
    <t xml:space="preserve">(6.5–7.1)</t>
  </si>
  <si>
    <t xml:space="preserve">7.1#</t>
  </si>
  <si>
    <t xml:space="preserve">(6.9–7.4)</t>
  </si>
  <si>
    <t xml:space="preserve">(6.8–7.3)</t>
  </si>
  <si>
    <t xml:space="preserve">(6.6–7.2)</t>
  </si>
  <si>
    <t xml:space="preserve">Measure 71460 - Number of ischaemic heart diseases (I20-I25) deaths by sex, ACT and Australia, 2013 to 2024</t>
  </si>
  <si>
    <t xml:space="preserve">123</t>
  </si>
  <si>
    <t xml:space="preserve">105</t>
  </si>
  <si>
    <t xml:space="preserve">126</t>
  </si>
  <si>
    <t xml:space="preserve">134</t>
  </si>
  <si>
    <t xml:space="preserve">119</t>
  </si>
  <si>
    <t xml:space="preserve">109</t>
  </si>
  <si>
    <t xml:space="preserve">106</t>
  </si>
  <si>
    <t xml:space="preserve">147#</t>
  </si>
  <si>
    <t xml:space="preserve">108#</t>
  </si>
  <si>
    <t xml:space="preserve">105#</t>
  </si>
  <si>
    <t xml:space="preserve">78</t>
  </si>
  <si>
    <t xml:space="preserve">80</t>
  </si>
  <si>
    <t xml:space="preserve">72</t>
  </si>
  <si>
    <t xml:space="preserve">95</t>
  </si>
  <si>
    <t xml:space="preserve">92</t>
  </si>
  <si>
    <t xml:space="preserve">69</t>
  </si>
  <si>
    <t xml:space="preserve">63</t>
  </si>
  <si>
    <t xml:space="preserve">63#</t>
  </si>
  <si>
    <t xml:space="preserve">56#</t>
  </si>
  <si>
    <t xml:space="preserve">51#</t>
  </si>
  <si>
    <t xml:space="preserve">201</t>
  </si>
  <si>
    <t xml:space="preserve">185</t>
  </si>
  <si>
    <t xml:space="preserve">212</t>
  </si>
  <si>
    <t xml:space="preserve">191</t>
  </si>
  <si>
    <t xml:space="preserve">169</t>
  </si>
  <si>
    <t xml:space="preserve">210#</t>
  </si>
  <si>
    <t xml:space="preserve">164#</t>
  </si>
  <si>
    <t xml:space="preserve">156#</t>
  </si>
  <si>
    <t xml:space="preserve">11113</t>
  </si>
  <si>
    <t xml:space="preserve">11061</t>
  </si>
  <si>
    <t xml:space="preserve">11077</t>
  </si>
  <si>
    <t xml:space="preserve">10941</t>
  </si>
  <si>
    <t xml:space="preserve">10936</t>
  </si>
  <si>
    <t xml:space="preserve">10638</t>
  </si>
  <si>
    <t xml:space="preserve">10449</t>
  </si>
  <si>
    <t xml:space="preserve">10175</t>
  </si>
  <si>
    <t xml:space="preserve">10516</t>
  </si>
  <si>
    <t xml:space="preserve">11394#</t>
  </si>
  <si>
    <t xml:space="preserve">10269#</t>
  </si>
  <si>
    <t xml:space="preserve">9380#</t>
  </si>
  <si>
    <t xml:space="preserve">8762</t>
  </si>
  <si>
    <t xml:space="preserve">9127</t>
  </si>
  <si>
    <t xml:space="preserve">8611</t>
  </si>
  <si>
    <t xml:space="preserve">8231</t>
  </si>
  <si>
    <t xml:space="preserve">8214</t>
  </si>
  <si>
    <t xml:space="preserve">7407</t>
  </si>
  <si>
    <t xml:space="preserve">7243</t>
  </si>
  <si>
    <t xml:space="preserve">6629</t>
  </si>
  <si>
    <t xml:space="preserve">7011</t>
  </si>
  <si>
    <t xml:space="preserve">7360#</t>
  </si>
  <si>
    <t xml:space="preserve">6546#</t>
  </si>
  <si>
    <t xml:space="preserve">5702#</t>
  </si>
  <si>
    <t xml:space="preserve">19875</t>
  </si>
  <si>
    <t xml:space="preserve">20188</t>
  </si>
  <si>
    <t xml:space="preserve">19688</t>
  </si>
  <si>
    <t xml:space="preserve">19172</t>
  </si>
  <si>
    <t xml:space="preserve">19150</t>
  </si>
  <si>
    <t xml:space="preserve">18045</t>
  </si>
  <si>
    <t xml:space="preserve">17692</t>
  </si>
  <si>
    <t xml:space="preserve">16804</t>
  </si>
  <si>
    <t xml:space="preserve">17527</t>
  </si>
  <si>
    <t xml:space="preserve">18754#</t>
  </si>
  <si>
    <t xml:space="preserve">16815#</t>
  </si>
  <si>
    <t xml:space="preserve">15082#</t>
  </si>
  <si>
    <t xml:space="preserve">Measure 71461 - Age-standardised ischaemic heart diseases (I20-I25) mortality rate per 100,000 population by sex, ACT and Australia, 2013 to 2024</t>
  </si>
  <si>
    <t xml:space="preserve">(67.5–97.4)</t>
  </si>
  <si>
    <t xml:space="preserve">65.3</t>
  </si>
  <si>
    <t xml:space="preserve">(53.2–79.2)</t>
  </si>
  <si>
    <t xml:space="preserve">76.9</t>
  </si>
  <si>
    <t xml:space="preserve">(63.9–91.8)</t>
  </si>
  <si>
    <t xml:space="preserve">79.1</t>
  </si>
  <si>
    <t xml:space="preserve">(66.2–93.9)</t>
  </si>
  <si>
    <t xml:space="preserve">64.7</t>
  </si>
  <si>
    <t xml:space="preserve">(53.4–77.6)</t>
  </si>
  <si>
    <t xml:space="preserve">64.9</t>
  </si>
  <si>
    <t xml:space="preserve">(53.7–77.8)</t>
  </si>
  <si>
    <t xml:space="preserve">56.9</t>
  </si>
  <si>
    <t xml:space="preserve">(46.7–68.7)</t>
  </si>
  <si>
    <t xml:space="preserve">66.4</t>
  </si>
  <si>
    <t xml:space="preserve">(55.6–78.7)</t>
  </si>
  <si>
    <t xml:space="preserve">50.7</t>
  </si>
  <si>
    <t xml:space="preserve">(41.5–61.4)</t>
  </si>
  <si>
    <t xml:space="preserve">67.8#</t>
  </si>
  <si>
    <t xml:space="preserve">(57.3–79.7)</t>
  </si>
  <si>
    <t xml:space="preserve">48.5#</t>
  </si>
  <si>
    <t xml:space="preserve">(39.8–58.6)</t>
  </si>
  <si>
    <t xml:space="preserve">45.4#</t>
  </si>
  <si>
    <t xml:space="preserve">(37.2–55.0)</t>
  </si>
  <si>
    <t xml:space="preserve">36.4</t>
  </si>
  <si>
    <t xml:space="preserve">(28.6–45.6)</t>
  </si>
  <si>
    <t xml:space="preserve">36.0</t>
  </si>
  <si>
    <t xml:space="preserve">(28.4–45.0)</t>
  </si>
  <si>
    <t xml:space="preserve">30.6</t>
  </si>
  <si>
    <t xml:space="preserve">(23.8–38.6)</t>
  </si>
  <si>
    <t xml:space="preserve">46.8</t>
  </si>
  <si>
    <t xml:space="preserve">(38.3–56.7)</t>
  </si>
  <si>
    <t xml:space="preserve">38.4</t>
  </si>
  <si>
    <t xml:space="preserve">(31.0–47.1)</t>
  </si>
  <si>
    <t xml:space="preserve">27.8</t>
  </si>
  <si>
    <t xml:space="preserve">(21.7–35.0)</t>
  </si>
  <si>
    <t xml:space="preserve">35.2</t>
  </si>
  <si>
    <t xml:space="preserve">(28.3–43.3)</t>
  </si>
  <si>
    <t xml:space="preserve">25.4</t>
  </si>
  <si>
    <t xml:space="preserve">(19.7–32.2)</t>
  </si>
  <si>
    <t xml:space="preserve">22.7</t>
  </si>
  <si>
    <t xml:space="preserve">(17.4–29.2)</t>
  </si>
  <si>
    <t xml:space="preserve">21.5#</t>
  </si>
  <si>
    <t xml:space="preserve">(16.5–27.6)</t>
  </si>
  <si>
    <t xml:space="preserve">19.3#</t>
  </si>
  <si>
    <t xml:space="preserve">(14.5–25.1)</t>
  </si>
  <si>
    <t xml:space="preserve">(12.1–21.4)</t>
  </si>
  <si>
    <t xml:space="preserve">56.5</t>
  </si>
  <si>
    <t xml:space="preserve">(48.9–65.0)</t>
  </si>
  <si>
    <t xml:space="preserve">49.3</t>
  </si>
  <si>
    <t xml:space="preserve">(42.4–57.1)</t>
  </si>
  <si>
    <t xml:space="preserve">51.3</t>
  </si>
  <si>
    <t xml:space="preserve">(44.3–59.1)</t>
  </si>
  <si>
    <t xml:space="preserve">61.4</t>
  </si>
  <si>
    <t xml:space="preserve">(53.8–69.7)</t>
  </si>
  <si>
    <t xml:space="preserve">(44.1–58.1)</t>
  </si>
  <si>
    <t xml:space="preserve">44.7</t>
  </si>
  <si>
    <t xml:space="preserve">(38.5–51.5)</t>
  </si>
  <si>
    <t xml:space="preserve">45.7</t>
  </si>
  <si>
    <t xml:space="preserve">(39.5–52.5)</t>
  </si>
  <si>
    <t xml:space="preserve">(38.7–51.3)</t>
  </si>
  <si>
    <t xml:space="preserve">35.5</t>
  </si>
  <si>
    <t xml:space="preserve">(30.3–41.2)</t>
  </si>
  <si>
    <t xml:space="preserve">42.0#</t>
  </si>
  <si>
    <t xml:space="preserve">(36.5–48.1)</t>
  </si>
  <si>
    <t xml:space="preserve">32.3#</t>
  </si>
  <si>
    <t xml:space="preserve">(27.6–37.7)</t>
  </si>
  <si>
    <t xml:space="preserve">29.3#</t>
  </si>
  <si>
    <t xml:space="preserve">(24.8–34.2)</t>
  </si>
  <si>
    <t xml:space="preserve">94.7</t>
  </si>
  <si>
    <t xml:space="preserve">(92.9–96.5)</t>
  </si>
  <si>
    <t xml:space="preserve">91.2</t>
  </si>
  <si>
    <t xml:space="preserve">(89.5–93.0)</t>
  </si>
  <si>
    <t xml:space="preserve">88.5</t>
  </si>
  <si>
    <t xml:space="preserve">(86.8–90.2)</t>
  </si>
  <si>
    <t xml:space="preserve">84.5</t>
  </si>
  <si>
    <t xml:space="preserve">(82.9–86.1)</t>
  </si>
  <si>
    <t xml:space="preserve">82.1</t>
  </si>
  <si>
    <t xml:space="preserve">(80.6–83.7)</t>
  </si>
  <si>
    <t xml:space="preserve">77.5</t>
  </si>
  <si>
    <t xml:space="preserve">(76.0–79.0)</t>
  </si>
  <si>
    <t xml:space="preserve">73.8</t>
  </si>
  <si>
    <t xml:space="preserve">(72.4–75.2)</t>
  </si>
  <si>
    <t xml:space="preserve">69.5</t>
  </si>
  <si>
    <t xml:space="preserve">(68.1–70.9)</t>
  </si>
  <si>
    <t xml:space="preserve">69.6</t>
  </si>
  <si>
    <t xml:space="preserve">(68.3–71.0)</t>
  </si>
  <si>
    <t xml:space="preserve">73.0#</t>
  </si>
  <si>
    <t xml:space="preserve">(71.7–74.4)</t>
  </si>
  <si>
    <t xml:space="preserve">63.9#</t>
  </si>
  <si>
    <t xml:space="preserve">(62.6–65.1)</t>
  </si>
  <si>
    <t xml:space="preserve">(55.5–57.8)</t>
  </si>
  <si>
    <t xml:space="preserve">50.3</t>
  </si>
  <si>
    <t xml:space="preserve">(49.2–51.4)</t>
  </si>
  <si>
    <t xml:space="preserve">51.1</t>
  </si>
  <si>
    <t xml:space="preserve">(50.1–52.2)</t>
  </si>
  <si>
    <t xml:space="preserve">47.2</t>
  </si>
  <si>
    <t xml:space="preserve">(46.2–48.3)</t>
  </si>
  <si>
    <t xml:space="preserve">44.3</t>
  </si>
  <si>
    <t xml:space="preserve">(43.3–45.3)</t>
  </si>
  <si>
    <t xml:space="preserve">43.5</t>
  </si>
  <si>
    <t xml:space="preserve">(42.6–44.5)</t>
  </si>
  <si>
    <t xml:space="preserve">38.7</t>
  </si>
  <si>
    <t xml:space="preserve">(37.8–39.6)</t>
  </si>
  <si>
    <t xml:space="preserve">37.1</t>
  </si>
  <si>
    <t xml:space="preserve">(36.2–38.0)</t>
  </si>
  <si>
    <t xml:space="preserve">32.9</t>
  </si>
  <si>
    <t xml:space="preserve">(32.1–33.8)</t>
  </si>
  <si>
    <t xml:space="preserve">34.1</t>
  </si>
  <si>
    <t xml:space="preserve">(33.3–35.0)</t>
  </si>
  <si>
    <t xml:space="preserve">35.2#</t>
  </si>
  <si>
    <t xml:space="preserve">(34.4–36.0)</t>
  </si>
  <si>
    <t xml:space="preserve">30.7#</t>
  </si>
  <si>
    <t xml:space="preserve">(30.0–31.5)</t>
  </si>
  <si>
    <t xml:space="preserve">25.8#</t>
  </si>
  <si>
    <t xml:space="preserve">(25.1–26.5)</t>
  </si>
  <si>
    <t xml:space="preserve">70.6</t>
  </si>
  <si>
    <t xml:space="preserve">(69.6–71.5)</t>
  </si>
  <si>
    <t xml:space="preserve">(68.7–70.6)</t>
  </si>
  <si>
    <t xml:space="preserve">66.2</t>
  </si>
  <si>
    <t xml:space="preserve">(65.3–67.2)</t>
  </si>
  <si>
    <t xml:space="preserve">62.7</t>
  </si>
  <si>
    <t xml:space="preserve">(61.8–63.6)</t>
  </si>
  <si>
    <t xml:space="preserve">(60.6–62.3)</t>
  </si>
  <si>
    <t xml:space="preserve">56.6</t>
  </si>
  <si>
    <t xml:space="preserve">(55.7–57.4)</t>
  </si>
  <si>
    <t xml:space="preserve">54.1</t>
  </si>
  <si>
    <t xml:space="preserve">(53.3–54.9)</t>
  </si>
  <si>
    <t xml:space="preserve">49.9</t>
  </si>
  <si>
    <t xml:space="preserve">(49.1–50.7)</t>
  </si>
  <si>
    <t xml:space="preserve">50.6</t>
  </si>
  <si>
    <t xml:space="preserve">(49.9–51.4)</t>
  </si>
  <si>
    <t xml:space="preserve">52.8#</t>
  </si>
  <si>
    <t xml:space="preserve">(52.1–53.6)</t>
  </si>
  <si>
    <t xml:space="preserve">46.1#</t>
  </si>
  <si>
    <t xml:space="preserve">(45.4–46.8)</t>
  </si>
  <si>
    <t xml:space="preserve">40.2#</t>
  </si>
  <si>
    <t xml:space="preserve">(39.5–40.8)</t>
  </si>
  <si>
    <t xml:space="preserve">Measure 71470 - Number of pulmonary heart disease and diseases of pulmonary circulation (I26-I28) deaths by sex, ACT and Australia, 2013 to 2024</t>
  </si>
  <si>
    <t xml:space="preserve">250</t>
  </si>
  <si>
    <t xml:space="preserve">289</t>
  </si>
  <si>
    <t xml:space="preserve">311</t>
  </si>
  <si>
    <t xml:space="preserve">273</t>
  </si>
  <si>
    <t xml:space="preserve">322</t>
  </si>
  <si>
    <t xml:space="preserve">312</t>
  </si>
  <si>
    <t xml:space="preserve">364#</t>
  </si>
  <si>
    <t xml:space="preserve">354#</t>
  </si>
  <si>
    <t xml:space="preserve">372#</t>
  </si>
  <si>
    <t xml:space="preserve">367</t>
  </si>
  <si>
    <t xml:space="preserve">444</t>
  </si>
  <si>
    <t xml:space="preserve">415</t>
  </si>
  <si>
    <t xml:space="preserve">446</t>
  </si>
  <si>
    <t xml:space="preserve">443</t>
  </si>
  <si>
    <t xml:space="preserve">442</t>
  </si>
  <si>
    <t xml:space="preserve">525</t>
  </si>
  <si>
    <t xml:space="preserve">547#</t>
  </si>
  <si>
    <t xml:space="preserve">528#</t>
  </si>
  <si>
    <t xml:space="preserve">485#</t>
  </si>
  <si>
    <t xml:space="preserve">617</t>
  </si>
  <si>
    <t xml:space="preserve">724</t>
  </si>
  <si>
    <t xml:space="preserve">704</t>
  </si>
  <si>
    <t xml:space="preserve">719</t>
  </si>
  <si>
    <t xml:space="preserve">760</t>
  </si>
  <si>
    <t xml:space="preserve">755</t>
  </si>
  <si>
    <t xml:space="preserve">785</t>
  </si>
  <si>
    <t xml:space="preserve">882#</t>
  </si>
  <si>
    <t xml:space="preserve">857#</t>
  </si>
  <si>
    <t xml:space="preserve">Measure 71471 - Age-standardised pulmonary heart disease and diseases of pulmonary circulation (I26-I28) mortality rate per 100,000 population by sex, ACT and Australia, 2013 to 2024</t>
  </si>
  <si>
    <t xml:space="preserve">2.1</t>
  </si>
  <si>
    <t xml:space="preserve">(1.9–2.4)</t>
  </si>
  <si>
    <t xml:space="preserve">2.3</t>
  </si>
  <si>
    <t xml:space="preserve">(2.0–2.6)</t>
  </si>
  <si>
    <t xml:space="preserve">2.4</t>
  </si>
  <si>
    <t xml:space="preserve">(2.1–2.7)</t>
  </si>
  <si>
    <t xml:space="preserve">(1.8–2.4)</t>
  </si>
  <si>
    <t xml:space="preserve">2.2</t>
  </si>
  <si>
    <t xml:space="preserve">(2.0–2.5)</t>
  </si>
  <si>
    <t xml:space="preserve">(2.1–2.6)</t>
  </si>
  <si>
    <t xml:space="preserve">2.4#</t>
  </si>
  <si>
    <t xml:space="preserve">2.2#</t>
  </si>
  <si>
    <t xml:space="preserve">2.3#</t>
  </si>
  <si>
    <t xml:space="preserve">(2.1–2.5)</t>
  </si>
  <si>
    <t xml:space="preserve">(2.2–2.7)</t>
  </si>
  <si>
    <t xml:space="preserve">2.9</t>
  </si>
  <si>
    <t xml:space="preserve">(2.6–3.2)</t>
  </si>
  <si>
    <t xml:space="preserve">2.6</t>
  </si>
  <si>
    <t xml:space="preserve">(2.4–2.9)</t>
  </si>
  <si>
    <t xml:space="preserve">2.5</t>
  </si>
  <si>
    <t xml:space="preserve">(2.3–2.8)</t>
  </si>
  <si>
    <t xml:space="preserve">2.7</t>
  </si>
  <si>
    <t xml:space="preserve">2.8</t>
  </si>
  <si>
    <t xml:space="preserve">(2.6–3.1)</t>
  </si>
  <si>
    <t xml:space="preserve">2.7#</t>
  </si>
  <si>
    <t xml:space="preserve">(2.2–2.6)</t>
  </si>
  <si>
    <t xml:space="preserve">(2.4–2.8)</t>
  </si>
  <si>
    <t xml:space="preserve">(2.3–2.7)</t>
  </si>
  <si>
    <t xml:space="preserve">2.6#</t>
  </si>
  <si>
    <t xml:space="preserve">(2.5–2.8)</t>
  </si>
  <si>
    <t xml:space="preserve">2.5#</t>
  </si>
  <si>
    <t xml:space="preserve">(2.3–2.6)</t>
  </si>
  <si>
    <t xml:space="preserve">(2.2–2.5)</t>
  </si>
  <si>
    <t xml:space="preserve">Measure 71480 - Number of nonrheumatic valve disorders (I34-I38) deaths by sex, ACT and Australia, 2013 to 2024</t>
  </si>
  <si>
    <t xml:space="preserve">27</t>
  </si>
  <si>
    <t xml:space="preserve">683</t>
  </si>
  <si>
    <t xml:space="preserve">798</t>
  </si>
  <si>
    <t xml:space="preserve">790</t>
  </si>
  <si>
    <t xml:space="preserve">745</t>
  </si>
  <si>
    <t xml:space="preserve">803</t>
  </si>
  <si>
    <t xml:space="preserve">728</t>
  </si>
  <si>
    <t xml:space="preserve">837</t>
  </si>
  <si>
    <t xml:space="preserve">874#</t>
  </si>
  <si>
    <t xml:space="preserve">819#</t>
  </si>
  <si>
    <t xml:space="preserve">863</t>
  </si>
  <si>
    <t xml:space="preserve">887</t>
  </si>
  <si>
    <t xml:space="preserve">847</t>
  </si>
  <si>
    <t xml:space="preserve">950</t>
  </si>
  <si>
    <t xml:space="preserve">910</t>
  </si>
  <si>
    <t xml:space="preserve">932</t>
  </si>
  <si>
    <t xml:space="preserve">1027#</t>
  </si>
  <si>
    <t xml:space="preserve">927#</t>
  </si>
  <si>
    <t xml:space="preserve">1488</t>
  </si>
  <si>
    <t xml:space="preserve">1587</t>
  </si>
  <si>
    <t xml:space="preserve">1685</t>
  </si>
  <si>
    <t xml:space="preserve">1764</t>
  </si>
  <si>
    <t xml:space="preserve">1578</t>
  </si>
  <si>
    <t xml:space="preserve">1713</t>
  </si>
  <si>
    <t xml:space="preserve">1614</t>
  </si>
  <si>
    <t xml:space="preserve">1769</t>
  </si>
  <si>
    <t xml:space="preserve">1901#</t>
  </si>
  <si>
    <t xml:space="preserve">1703#</t>
  </si>
  <si>
    <t xml:space="preserve">1746#</t>
  </si>
  <si>
    <t xml:space="preserve">Measure 71481 - Age-standardised nonrheumatic valve disorders (I34-I38) mortality rate per 100,000 population by sex, ACT and Australia, 2013 to 2024</t>
  </si>
  <si>
    <t xml:space="preserve">10.1</t>
  </si>
  <si>
    <t xml:space="preserve">(6.2–15.5)</t>
  </si>
  <si>
    <t xml:space="preserve">(4.4–10.0)</t>
  </si>
  <si>
    <t xml:space="preserve">(4.9–11.0)</t>
  </si>
  <si>
    <t xml:space="preserve">(4.2–9.4)</t>
  </si>
  <si>
    <t xml:space="preserve">(2.9–7.3)</t>
  </si>
  <si>
    <t xml:space="preserve">4.6</t>
  </si>
  <si>
    <t xml:space="preserve">(2.8–6.9)</t>
  </si>
  <si>
    <t xml:space="preserve">(3.1–7.2)</t>
  </si>
  <si>
    <t xml:space="preserve">(2.8–6.6)</t>
  </si>
  <si>
    <t xml:space="preserve">(2.7–6.2)</t>
  </si>
  <si>
    <t xml:space="preserve">(5.6–6.5)</t>
  </si>
  <si>
    <t xml:space="preserve">(6.0–6.9)</t>
  </si>
  <si>
    <t xml:space="preserve">(5.8–6.6)</t>
  </si>
  <si>
    <t xml:space="preserve">(4.6–5.4)</t>
  </si>
  <si>
    <t xml:space="preserve">(5.2–5.9)</t>
  </si>
  <si>
    <t xml:space="preserve">5.6#</t>
  </si>
  <si>
    <t xml:space="preserve">5.0#</t>
  </si>
  <si>
    <t xml:space="preserve">(4.5–5.1)</t>
  </si>
  <si>
    <t xml:space="preserve">5.2</t>
  </si>
  <si>
    <t xml:space="preserve">(4.9–5.5)</t>
  </si>
  <si>
    <t xml:space="preserve">(5.1–5.6)</t>
  </si>
  <si>
    <t xml:space="preserve">(5.0–5.5)</t>
  </si>
  <si>
    <t xml:space="preserve">(5.2–5.7)</t>
  </si>
  <si>
    <t xml:space="preserve">(4.6–5.0)</t>
  </si>
  <si>
    <t xml:space="preserve">(4.8–5.3)</t>
  </si>
  <si>
    <t xml:space="preserve">(4.4–4.9)</t>
  </si>
  <si>
    <t xml:space="preserve">(4.7–5.2)</t>
  </si>
  <si>
    <t xml:space="preserve">5.1#</t>
  </si>
  <si>
    <t xml:space="preserve">(4.9–5.4)</t>
  </si>
  <si>
    <t xml:space="preserve">(4.2–4.7)</t>
  </si>
  <si>
    <t xml:space="preserve">Measure 71490 - Number of cardiomyopathy (I42) deaths by sex, ACT and Australia, 2013 to 2024</t>
  </si>
  <si>
    <t xml:space="preserve">660</t>
  </si>
  <si>
    <t xml:space="preserve">693</t>
  </si>
  <si>
    <t xml:space="preserve">700</t>
  </si>
  <si>
    <t xml:space="preserve">697</t>
  </si>
  <si>
    <t xml:space="preserve">710</t>
  </si>
  <si>
    <t xml:space="preserve">705</t>
  </si>
  <si>
    <t xml:space="preserve">643</t>
  </si>
  <si>
    <t xml:space="preserve">696</t>
  </si>
  <si>
    <t xml:space="preserve">718#</t>
  </si>
  <si>
    <t xml:space="preserve">711#</t>
  </si>
  <si>
    <t xml:space="preserve">631#</t>
  </si>
  <si>
    <t xml:space="preserve">332</t>
  </si>
  <si>
    <t xml:space="preserve">336</t>
  </si>
  <si>
    <t xml:space="preserve">342</t>
  </si>
  <si>
    <t xml:space="preserve">368</t>
  </si>
  <si>
    <t xml:space="preserve">379</t>
  </si>
  <si>
    <t xml:space="preserve">370</t>
  </si>
  <si>
    <t xml:space="preserve">394</t>
  </si>
  <si>
    <t xml:space="preserve">393</t>
  </si>
  <si>
    <t xml:space="preserve">402#</t>
  </si>
  <si>
    <t xml:space="preserve">429#</t>
  </si>
  <si>
    <t xml:space="preserve">371#</t>
  </si>
  <si>
    <t xml:space="preserve">992</t>
  </si>
  <si>
    <t xml:space="preserve">1029</t>
  </si>
  <si>
    <t xml:space="preserve">1042</t>
  </si>
  <si>
    <t xml:space="preserve">1089</t>
  </si>
  <si>
    <t xml:space="preserve">1050</t>
  </si>
  <si>
    <t xml:space="preserve">1037</t>
  </si>
  <si>
    <t xml:space="preserve">1120#</t>
  </si>
  <si>
    <t xml:space="preserve">1140#</t>
  </si>
  <si>
    <t xml:space="preserve">1002#</t>
  </si>
  <si>
    <t xml:space="preserve">Measure 71491 - Age-standardised cardiomyopathy (I42) mortality rate per 100,000 population by sex, ACT and Australia, 2013 to 2024</t>
  </si>
  <si>
    <t xml:space="preserve">3.9#</t>
  </si>
  <si>
    <t xml:space="preserve">(2.4–6.0)</t>
  </si>
  <si>
    <t xml:space="preserve">(5.2–6.0)</t>
  </si>
  <si>
    <t xml:space="preserve">(4.3–5.1)</t>
  </si>
  <si>
    <t xml:space="preserve">(2.0–2.4)</t>
  </si>
  <si>
    <t xml:space="preserve">2.1#</t>
  </si>
  <si>
    <t xml:space="preserve">1.9#</t>
  </si>
  <si>
    <t xml:space="preserve">(1.7–2.1)</t>
  </si>
  <si>
    <t xml:space="preserve">(3.5–4.0)</t>
  </si>
  <si>
    <t xml:space="preserve">(3.3–3.8)</t>
  </si>
  <si>
    <t xml:space="preserve">(3.3–3.7)</t>
  </si>
  <si>
    <t xml:space="preserve">3.3</t>
  </si>
  <si>
    <t xml:space="preserve">(3.1–3.5)</t>
  </si>
  <si>
    <t xml:space="preserve">(3.2–3.6)</t>
  </si>
  <si>
    <t xml:space="preserve">3.4#</t>
  </si>
  <si>
    <t xml:space="preserve">(2.7–3.1)</t>
  </si>
  <si>
    <t xml:space="preserve">Measure 71500 - Number of cardiac arrhythmias (I47-I49) deaths by sex, ACT and Australia, 2013 to 2024</t>
  </si>
  <si>
    <t xml:space="preserve">38</t>
  </si>
  <si>
    <t xml:space="preserve">46#</t>
  </si>
  <si>
    <t xml:space="preserve">681</t>
  </si>
  <si>
    <t xml:space="preserve">830</t>
  </si>
  <si>
    <t xml:space="preserve">851</t>
  </si>
  <si>
    <t xml:space="preserve">894</t>
  </si>
  <si>
    <t xml:space="preserve">916</t>
  </si>
  <si>
    <t xml:space="preserve">952</t>
  </si>
  <si>
    <t xml:space="preserve">1081</t>
  </si>
  <si>
    <t xml:space="preserve">1089#</t>
  </si>
  <si>
    <t xml:space="preserve">1032#</t>
  </si>
  <si>
    <t xml:space="preserve">987#</t>
  </si>
  <si>
    <t xml:space="preserve">1214</t>
  </si>
  <si>
    <t xml:space="preserve">1322</t>
  </si>
  <si>
    <t xml:space="preserve">1479</t>
  </si>
  <si>
    <t xml:space="preserve">1430</t>
  </si>
  <si>
    <t xml:space="preserve">1446</t>
  </si>
  <si>
    <t xml:space="preserve">1589</t>
  </si>
  <si>
    <t xml:space="preserve">1691#</t>
  </si>
  <si>
    <t xml:space="preserve">1534#</t>
  </si>
  <si>
    <t xml:space="preserve">1895</t>
  </si>
  <si>
    <t xml:space="preserve">2152</t>
  </si>
  <si>
    <t xml:space="preserve">2330</t>
  </si>
  <si>
    <t xml:space="preserve">2324</t>
  </si>
  <si>
    <t xml:space="preserve">2390</t>
  </si>
  <si>
    <t xml:space="preserve">2404</t>
  </si>
  <si>
    <t xml:space="preserve">2398</t>
  </si>
  <si>
    <t xml:space="preserve">2426</t>
  </si>
  <si>
    <t xml:space="preserve">2670</t>
  </si>
  <si>
    <t xml:space="preserve">2780#</t>
  </si>
  <si>
    <t xml:space="preserve">2723#</t>
  </si>
  <si>
    <t xml:space="preserve">2521#</t>
  </si>
  <si>
    <t xml:space="preserve">Measure 71501 - Age-standardised cardiac arrhythmias (I47-I49)  mortality rate per 100,000 population by sex, ACT and Australia, 2013 to 2024</t>
  </si>
  <si>
    <t xml:space="preserve">10.9#</t>
  </si>
  <si>
    <t xml:space="preserve">(7.0–16.2)</t>
  </si>
  <si>
    <t xml:space="preserve">(5.9–15.0)</t>
  </si>
  <si>
    <t xml:space="preserve">(7.6–16.5)</t>
  </si>
  <si>
    <t xml:space="preserve">(5.0–12.9)</t>
  </si>
  <si>
    <t xml:space="preserve">(7.6–16.6)</t>
  </si>
  <si>
    <t xml:space="preserve">(9.3–18.7)</t>
  </si>
  <si>
    <t xml:space="preserve">(5.5–12.9)</t>
  </si>
  <si>
    <t xml:space="preserve">7.8#</t>
  </si>
  <si>
    <t xml:space="preserve">(4.9–11.8)</t>
  </si>
  <si>
    <t xml:space="preserve">8.1#</t>
  </si>
  <si>
    <t xml:space="preserve">(5.2–12.0)</t>
  </si>
  <si>
    <t xml:space="preserve">6.8#</t>
  </si>
  <si>
    <t xml:space="preserve">(4.2–10.3)</t>
  </si>
  <si>
    <t xml:space="preserve">(4.2–9.9)</t>
  </si>
  <si>
    <t xml:space="preserve">(6.1–12.5)</t>
  </si>
  <si>
    <t xml:space="preserve">(8.1–15.0)</t>
  </si>
  <si>
    <t xml:space="preserve">(6.6–12.8)</t>
  </si>
  <si>
    <t xml:space="preserve">11.0</t>
  </si>
  <si>
    <t xml:space="preserve">(8.0–14.6)</t>
  </si>
  <si>
    <t xml:space="preserve">(8.6–15.2)</t>
  </si>
  <si>
    <t xml:space="preserve">(6.6–12.4)</t>
  </si>
  <si>
    <t xml:space="preserve">(6.2–11.9)</t>
  </si>
  <si>
    <t xml:space="preserve">(4.2–8.9)</t>
  </si>
  <si>
    <t xml:space="preserve">7.7#</t>
  </si>
  <si>
    <t xml:space="preserve">(5.5–10.5)</t>
  </si>
  <si>
    <t xml:space="preserve">8.6#</t>
  </si>
  <si>
    <t xml:space="preserve">(6.3–11.5)</t>
  </si>
  <si>
    <t xml:space="preserve">(3.8–8.0)</t>
  </si>
  <si>
    <t xml:space="preserve">(6.5–7.5)</t>
  </si>
  <si>
    <t xml:space="preserve">(6.5–7.4)</t>
  </si>
  <si>
    <t xml:space="preserve">(6.6–7.5)</t>
  </si>
  <si>
    <t xml:space="preserve">(6.3–7.2)</t>
  </si>
  <si>
    <t xml:space="preserve">(6.3–7.1)</t>
  </si>
  <si>
    <t xml:space="preserve">7.1</t>
  </si>
  <si>
    <t xml:space="preserve">(6.7–7.6)</t>
  </si>
  <si>
    <t xml:space="preserve">(6.5–7.3)</t>
  </si>
  <si>
    <t xml:space="preserve">5.8#</t>
  </si>
  <si>
    <t xml:space="preserve">(5.5–6.2)</t>
  </si>
  <si>
    <t xml:space="preserve">(6.4–7.2)</t>
  </si>
  <si>
    <t xml:space="preserve">7.2</t>
  </si>
  <si>
    <t xml:space="preserve">(6.8–7.6)</t>
  </si>
  <si>
    <t xml:space="preserve">(7.4–8.2)</t>
  </si>
  <si>
    <t xml:space="preserve">(7.0–7.8)</t>
  </si>
  <si>
    <t xml:space="preserve">(6.6–7.3)</t>
  </si>
  <si>
    <t xml:space="preserve">7.6#</t>
  </si>
  <si>
    <t xml:space="preserve">7.4#</t>
  </si>
  <si>
    <t xml:space="preserve">(6.2–6.8)</t>
  </si>
  <si>
    <t xml:space="preserve">(6.9–7.5)</t>
  </si>
  <si>
    <t xml:space="preserve">(7.2–7.9)</t>
  </si>
  <si>
    <t xml:space="preserve">(6.6–7.1)</t>
  </si>
  <si>
    <t xml:space="preserve">6.3#</t>
  </si>
  <si>
    <t xml:space="preserve">(6.0–6.5)</t>
  </si>
  <si>
    <t xml:space="preserve">Measure 71510 - Number of heart failure and complications and ill-defined heart disease (I50-I51) deaths by sex, ACT and Australia, 2013 to 2024</t>
  </si>
  <si>
    <t xml:space="preserve">32#</t>
  </si>
  <si>
    <t xml:space="preserve">17#</t>
  </si>
  <si>
    <t xml:space="preserve">38#</t>
  </si>
  <si>
    <t xml:space="preserve">1407</t>
  </si>
  <si>
    <t xml:space="preserve">1473</t>
  </si>
  <si>
    <t xml:space="preserve">1510</t>
  </si>
  <si>
    <t xml:space="preserve">1512</t>
  </si>
  <si>
    <t xml:space="preserve">1593</t>
  </si>
  <si>
    <t xml:space="preserve">1404</t>
  </si>
  <si>
    <t xml:space="preserve">1535</t>
  </si>
  <si>
    <t xml:space="preserve">1642</t>
  </si>
  <si>
    <t xml:space="preserve">1774#</t>
  </si>
  <si>
    <t xml:space="preserve">1842#</t>
  </si>
  <si>
    <t xml:space="preserve">1809#</t>
  </si>
  <si>
    <t xml:space="preserve">1992</t>
  </si>
  <si>
    <t xml:space="preserve">1898</t>
  </si>
  <si>
    <t xml:space="preserve">1951</t>
  </si>
  <si>
    <t xml:space="preserve">1812</t>
  </si>
  <si>
    <t xml:space="preserve">1955</t>
  </si>
  <si>
    <t xml:space="preserve">1809</t>
  </si>
  <si>
    <t xml:space="preserve">2174#</t>
  </si>
  <si>
    <t xml:space="preserve">2193#</t>
  </si>
  <si>
    <t xml:space="preserve">2196#</t>
  </si>
  <si>
    <t xml:space="preserve">3242</t>
  </si>
  <si>
    <t xml:space="preserve">3465</t>
  </si>
  <si>
    <t xml:space="preserve">3523</t>
  </si>
  <si>
    <t xml:space="preserve">3410</t>
  </si>
  <si>
    <t xml:space="preserve">3544</t>
  </si>
  <si>
    <t xml:space="preserve">3216</t>
  </si>
  <si>
    <t xml:space="preserve">3490</t>
  </si>
  <si>
    <t xml:space="preserve">3283</t>
  </si>
  <si>
    <t xml:space="preserve">3660</t>
  </si>
  <si>
    <t xml:space="preserve">3948#</t>
  </si>
  <si>
    <t xml:space="preserve">4035#</t>
  </si>
  <si>
    <t xml:space="preserve">4005#</t>
  </si>
  <si>
    <t xml:space="preserve">Measure 71511 - Age-standardised heart failure and complications and ill-defined heart disease (I50-I51) mortality rate per 100,000 population by sex, ACT and Australia, 2013 to 2024</t>
  </si>
  <si>
    <t xml:space="preserve">(9.2–21.4)</t>
  </si>
  <si>
    <t xml:space="preserve">(6.9–16.1)</t>
  </si>
  <si>
    <t xml:space="preserve">(5.6–14.0)</t>
  </si>
  <si>
    <t xml:space="preserve">(3.8–9.7)</t>
  </si>
  <si>
    <t xml:space="preserve">10.2#</t>
  </si>
  <si>
    <t xml:space="preserve">(7.0–14.4)</t>
  </si>
  <si>
    <t xml:space="preserve">(5.4–11.6)</t>
  </si>
  <si>
    <t xml:space="preserve">(6.8–13.4)</t>
  </si>
  <si>
    <t xml:space="preserve">(4.9–10.5)</t>
  </si>
  <si>
    <t xml:space="preserve">(8.3–15.3)</t>
  </si>
  <si>
    <t xml:space="preserve">(2.9–7.4)</t>
  </si>
  <si>
    <t xml:space="preserve">(5.0–10.5)</t>
  </si>
  <si>
    <t xml:space="preserve">(3.9–8.5)</t>
  </si>
  <si>
    <t xml:space="preserve">(5.7–11.1)</t>
  </si>
  <si>
    <t xml:space="preserve">(3.7–8.2)</t>
  </si>
  <si>
    <t xml:space="preserve">6.1#</t>
  </si>
  <si>
    <t xml:space="preserve">(4.2–8.6)</t>
  </si>
  <si>
    <t xml:space="preserve">10.7#</t>
  </si>
  <si>
    <t xml:space="preserve">(8.1–13.9)</t>
  </si>
  <si>
    <t xml:space="preserve">5.4#</t>
  </si>
  <si>
    <t xml:space="preserve">(3.7–7.8)</t>
  </si>
  <si>
    <t xml:space="preserve">(11.6–12.9)</t>
  </si>
  <si>
    <t xml:space="preserve">(11.7–13.0)</t>
  </si>
  <si>
    <t xml:space="preserve">11.8</t>
  </si>
  <si>
    <t xml:space="preserve">(11.2–12.4)</t>
  </si>
  <si>
    <t xml:space="preserve">10.3</t>
  </si>
  <si>
    <t xml:space="preserve">(9.7–10.8)</t>
  </si>
  <si>
    <t xml:space="preserve">10.9</t>
  </si>
  <si>
    <t xml:space="preserve">(10.4–11.5)</t>
  </si>
  <si>
    <t xml:space="preserve">(9.6–10.6)</t>
  </si>
  <si>
    <t xml:space="preserve">(10.3–11.4)</t>
  </si>
  <si>
    <t xml:space="preserve">11.3#</t>
  </si>
  <si>
    <t xml:space="preserve">(10.8–11.9)</t>
  </si>
  <si>
    <t xml:space="preserve">11.4#</t>
  </si>
  <si>
    <t xml:space="preserve">(10.9–11.9)</t>
  </si>
  <si>
    <t xml:space="preserve">(10.2–11.2)</t>
  </si>
  <si>
    <t xml:space="preserve">(9.7–10.7)</t>
  </si>
  <si>
    <t xml:space="preserve">(10.4–11.4)</t>
  </si>
  <si>
    <t xml:space="preserve">(10.2–11.1)</t>
  </si>
  <si>
    <t xml:space="preserve">9.8</t>
  </si>
  <si>
    <t xml:space="preserve">(9.3–10.2)</t>
  </si>
  <si>
    <t xml:space="preserve">(9.5–10.4)</t>
  </si>
  <si>
    <t xml:space="preserve">(8.7–9.5)</t>
  </si>
  <si>
    <t xml:space="preserve">(9.2–10.1)</t>
  </si>
  <si>
    <t xml:space="preserve">(8.2–9.1)</t>
  </si>
  <si>
    <t xml:space="preserve">9.4</t>
  </si>
  <si>
    <t xml:space="preserve">(9.0–9.8)</t>
  </si>
  <si>
    <t xml:space="preserve">(9.5–10.3)</t>
  </si>
  <si>
    <t xml:space="preserve">9.7#</t>
  </si>
  <si>
    <t xml:space="preserve">(9.3–10.1)</t>
  </si>
  <si>
    <t xml:space="preserve">(9.1–9.9)</t>
  </si>
  <si>
    <t xml:space="preserve">(10.8–11.6)</t>
  </si>
  <si>
    <t xml:space="preserve">(11.2–12.0)</t>
  </si>
  <si>
    <t xml:space="preserve">(11.1–11.8)</t>
  </si>
  <si>
    <t xml:space="preserve">(10.3–11.1)</t>
  </si>
  <si>
    <t xml:space="preserve">(10.5–11.3)</t>
  </si>
  <si>
    <t xml:space="preserve">(9.3–10.0)</t>
  </si>
  <si>
    <t xml:space="preserve">(9.9–10.6)</t>
  </si>
  <si>
    <t xml:space="preserve">(9.1–9.7)</t>
  </si>
  <si>
    <t xml:space="preserve">(9.8–10.4)</t>
  </si>
  <si>
    <t xml:space="preserve">10.6#</t>
  </si>
  <si>
    <t xml:space="preserve">(10.3–11.0)</t>
  </si>
  <si>
    <t xml:space="preserve">10.1#</t>
  </si>
  <si>
    <t xml:space="preserve">Measure 71520 - Number of cerebrovascular diseases (I60-I69) deaths by sex,  ACT and Australia, 2013 to 2024</t>
  </si>
  <si>
    <t xml:space="preserve">43</t>
  </si>
  <si>
    <t xml:space="preserve">52</t>
  </si>
  <si>
    <t xml:space="preserve">70</t>
  </si>
  <si>
    <t xml:space="preserve">54#</t>
  </si>
  <si>
    <t xml:space="preserve">71</t>
  </si>
  <si>
    <t xml:space="preserve">68</t>
  </si>
  <si>
    <t xml:space="preserve">87</t>
  </si>
  <si>
    <t xml:space="preserve">93</t>
  </si>
  <si>
    <t xml:space="preserve">76</t>
  </si>
  <si>
    <t xml:space="preserve">57#</t>
  </si>
  <si>
    <t xml:space="preserve">76#</t>
  </si>
  <si>
    <t xml:space="preserve">110</t>
  </si>
  <si>
    <t xml:space="preserve">127</t>
  </si>
  <si>
    <t xml:space="preserve">130</t>
  </si>
  <si>
    <t xml:space="preserve">157</t>
  </si>
  <si>
    <t xml:space="preserve">146</t>
  </si>
  <si>
    <t xml:space="preserve">108</t>
  </si>
  <si>
    <t xml:space="preserve">111#</t>
  </si>
  <si>
    <t xml:space="preserve">124#</t>
  </si>
  <si>
    <t xml:space="preserve">4186</t>
  </si>
  <si>
    <t xml:space="preserve">4285</t>
  </si>
  <si>
    <t xml:space="preserve">4300</t>
  </si>
  <si>
    <t xml:space="preserve">4226</t>
  </si>
  <si>
    <t xml:space="preserve">4409</t>
  </si>
  <si>
    <t xml:space="preserve">4162</t>
  </si>
  <si>
    <t xml:space="preserve">4027</t>
  </si>
  <si>
    <t xml:space="preserve">4006</t>
  </si>
  <si>
    <t xml:space="preserve">4210</t>
  </si>
  <si>
    <t xml:space="preserve">4297#</t>
  </si>
  <si>
    <t xml:space="preserve">4095#</t>
  </si>
  <si>
    <t xml:space="preserve">3849#</t>
  </si>
  <si>
    <t xml:space="preserve">6397</t>
  </si>
  <si>
    <t xml:space="preserve">6446</t>
  </si>
  <si>
    <t xml:space="preserve">6410</t>
  </si>
  <si>
    <t xml:space="preserve">6216</t>
  </si>
  <si>
    <t xml:space="preserve">5980</t>
  </si>
  <si>
    <t xml:space="preserve">5835</t>
  </si>
  <si>
    <t xml:space="preserve">5692</t>
  </si>
  <si>
    <t xml:space="preserve">5533</t>
  </si>
  <si>
    <t xml:space="preserve">5633</t>
  </si>
  <si>
    <t xml:space="preserve">5522#</t>
  </si>
  <si>
    <t xml:space="preserve">5250#</t>
  </si>
  <si>
    <t xml:space="preserve">4769#</t>
  </si>
  <si>
    <t xml:space="preserve">10583</t>
  </si>
  <si>
    <t xml:space="preserve">10731</t>
  </si>
  <si>
    <t xml:space="preserve">10710</t>
  </si>
  <si>
    <t xml:space="preserve">10442</t>
  </si>
  <si>
    <t xml:space="preserve">10389</t>
  </si>
  <si>
    <t xml:space="preserve">9997</t>
  </si>
  <si>
    <t xml:space="preserve">9719</t>
  </si>
  <si>
    <t xml:space="preserve">9539</t>
  </si>
  <si>
    <t xml:space="preserve">9843</t>
  </si>
  <si>
    <t xml:space="preserve">9819#</t>
  </si>
  <si>
    <t xml:space="preserve">9345#</t>
  </si>
  <si>
    <t xml:space="preserve">8618#</t>
  </si>
  <si>
    <t xml:space="preserve">Measure 71521 - Age-standardised cerebrovascular diseases (I60-I69) mortality rate per 100,000 population by sex, ACT and Australia, 2013 to 2024</t>
  </si>
  <si>
    <t xml:space="preserve">27.4</t>
  </si>
  <si>
    <t xml:space="preserve">(19.4–37.5)</t>
  </si>
  <si>
    <t xml:space="preserve">40.0</t>
  </si>
  <si>
    <t xml:space="preserve">(30.4–51.7)</t>
  </si>
  <si>
    <t xml:space="preserve">34.6</t>
  </si>
  <si>
    <t xml:space="preserve">(26.0–45.3)</t>
  </si>
  <si>
    <t xml:space="preserve">25.8</t>
  </si>
  <si>
    <t xml:space="preserve">(18.6–34.8)</t>
  </si>
  <si>
    <t xml:space="preserve">29.7</t>
  </si>
  <si>
    <t xml:space="preserve">(22.1–39.0)</t>
  </si>
  <si>
    <t xml:space="preserve">(27.3–45.4)</t>
  </si>
  <si>
    <t xml:space="preserve">(12.8–25.9)</t>
  </si>
  <si>
    <t xml:space="preserve">36.2</t>
  </si>
  <si>
    <t xml:space="preserve">(28.2–45.8)</t>
  </si>
  <si>
    <t xml:space="preserve">23.4</t>
  </si>
  <si>
    <t xml:space="preserve">(17.2–31.0)</t>
  </si>
  <si>
    <t xml:space="preserve">24.9#</t>
  </si>
  <si>
    <t xml:space="preserve">(18.7–32.5)</t>
  </si>
  <si>
    <t xml:space="preserve">19.5#</t>
  </si>
  <si>
    <t xml:space="preserve">(14.1–26.3)</t>
  </si>
  <si>
    <t xml:space="preserve">20.7#</t>
  </si>
  <si>
    <t xml:space="preserve">(15.3–27.5)</t>
  </si>
  <si>
    <t xml:space="preserve">31.8</t>
  </si>
  <si>
    <t xml:space="preserve">(24.7–40.3)</t>
  </si>
  <si>
    <t xml:space="preserve">30.2</t>
  </si>
  <si>
    <t xml:space="preserve">(23.3–38.4)</t>
  </si>
  <si>
    <t xml:space="preserve">34.2</t>
  </si>
  <si>
    <t xml:space="preserve">(27.0–42.7)</t>
  </si>
  <si>
    <t xml:space="preserve">(28.4–44.0)</t>
  </si>
  <si>
    <t xml:space="preserve">29.5</t>
  </si>
  <si>
    <t xml:space="preserve">(23.0–37.3)</t>
  </si>
  <si>
    <t xml:space="preserve">37.6</t>
  </si>
  <si>
    <t xml:space="preserve">(30.2–46.1)</t>
  </si>
  <si>
    <t xml:space="preserve">(29.3–44.8)</t>
  </si>
  <si>
    <t xml:space="preserve">(21.9–34.9)</t>
  </si>
  <si>
    <t xml:space="preserve">21.9</t>
  </si>
  <si>
    <t xml:space="preserve">(16.7–28.2)</t>
  </si>
  <si>
    <t xml:space="preserve">19.2#</t>
  </si>
  <si>
    <t xml:space="preserve">(14.5–25.0)</t>
  </si>
  <si>
    <t xml:space="preserve">22.3#</t>
  </si>
  <si>
    <t xml:space="preserve">(17.2–28.5)</t>
  </si>
  <si>
    <t xml:space="preserve">24.1#</t>
  </si>
  <si>
    <t xml:space="preserve">(18.9–30.2)</t>
  </si>
  <si>
    <t xml:space="preserve">30.4</t>
  </si>
  <si>
    <t xml:space="preserve">(24.9–36.7)</t>
  </si>
  <si>
    <t xml:space="preserve">(28.3–40.6)</t>
  </si>
  <si>
    <t xml:space="preserve">34.9</t>
  </si>
  <si>
    <t xml:space="preserve">(29.2–41.4)</t>
  </si>
  <si>
    <t xml:space="preserve">32.1</t>
  </si>
  <si>
    <t xml:space="preserve">(26.8–38.2)</t>
  </si>
  <si>
    <t xml:space="preserve">29.8</t>
  </si>
  <si>
    <t xml:space="preserve">(24.8–35.6)</t>
  </si>
  <si>
    <t xml:space="preserve">36.9</t>
  </si>
  <si>
    <t xml:space="preserve">(31.3–43.1)</t>
  </si>
  <si>
    <t xml:space="preserve">28.9</t>
  </si>
  <si>
    <t xml:space="preserve">(24.0–34.4)</t>
  </si>
  <si>
    <t xml:space="preserve">31.6</t>
  </si>
  <si>
    <t xml:space="preserve">(26.7–37.2)</t>
  </si>
  <si>
    <t xml:space="preserve">22.6</t>
  </si>
  <si>
    <t xml:space="preserve">(18.5–27.3)</t>
  </si>
  <si>
    <t xml:space="preserve">21.9#</t>
  </si>
  <si>
    <t xml:space="preserve">(18.0–26.4)</t>
  </si>
  <si>
    <t xml:space="preserve">21.1#</t>
  </si>
  <si>
    <t xml:space="preserve">(17.3–25.4)</t>
  </si>
  <si>
    <t xml:space="preserve">22.6#</t>
  </si>
  <si>
    <t xml:space="preserve">(18.8–27.0)</t>
  </si>
  <si>
    <t xml:space="preserve">36.3</t>
  </si>
  <si>
    <t xml:space="preserve">(35.2–37.4)</t>
  </si>
  <si>
    <t xml:space="preserve">35.9</t>
  </si>
  <si>
    <t xml:space="preserve">(34.9–37.0)</t>
  </si>
  <si>
    <t xml:space="preserve">34.7</t>
  </si>
  <si>
    <t xml:space="preserve">(33.7–35.8)</t>
  </si>
  <si>
    <t xml:space="preserve">33.0</t>
  </si>
  <si>
    <t xml:space="preserve">(32.0–34.1)</t>
  </si>
  <si>
    <t xml:space="preserve">33.4</t>
  </si>
  <si>
    <t xml:space="preserve">(32.4–34.4)</t>
  </si>
  <si>
    <t xml:space="preserve">30.5</t>
  </si>
  <si>
    <t xml:space="preserve">(29.6–31.5)</t>
  </si>
  <si>
    <t xml:space="preserve">28.7</t>
  </si>
  <si>
    <t xml:space="preserve">(27.8–29.6)</t>
  </si>
  <si>
    <t xml:space="preserve">27.5</t>
  </si>
  <si>
    <t xml:space="preserve">(26.6–28.3)</t>
  </si>
  <si>
    <t xml:space="preserve">(27.0–28.7)</t>
  </si>
  <si>
    <t xml:space="preserve">27.5#</t>
  </si>
  <si>
    <t xml:space="preserve">(26.7–28.4)</t>
  </si>
  <si>
    <t xml:space="preserve">25.3#</t>
  </si>
  <si>
    <t xml:space="preserve">(24.6–26.1)</t>
  </si>
  <si>
    <t xml:space="preserve">23.0#</t>
  </si>
  <si>
    <t xml:space="preserve">(22.3–23.8)</t>
  </si>
  <si>
    <t xml:space="preserve">(36.1–38.0)</t>
  </si>
  <si>
    <t xml:space="preserve">(35.5–37.3)</t>
  </si>
  <si>
    <t xml:space="preserve">(34.4–36.1)</t>
  </si>
  <si>
    <t xml:space="preserve">33.8</t>
  </si>
  <si>
    <t xml:space="preserve">(32.9–34.7)</t>
  </si>
  <si>
    <t xml:space="preserve">(31.3–32.9)</t>
  </si>
  <si>
    <t xml:space="preserve">30.7</t>
  </si>
  <si>
    <t xml:space="preserve">(29.9–31.5)</t>
  </si>
  <si>
    <t xml:space="preserve">29.2</t>
  </si>
  <si>
    <t xml:space="preserve">(28.4–30.0)</t>
  </si>
  <si>
    <t xml:space="preserve">(27.1–28.6)</t>
  </si>
  <si>
    <t xml:space="preserve">27.6</t>
  </si>
  <si>
    <t xml:space="preserve">(26.9–28.4)</t>
  </si>
  <si>
    <t xml:space="preserve">26.4#</t>
  </si>
  <si>
    <t xml:space="preserve">(25.7–27.1)</t>
  </si>
  <si>
    <t xml:space="preserve">24.7#</t>
  </si>
  <si>
    <t xml:space="preserve">(24.0–25.4)</t>
  </si>
  <si>
    <t xml:space="preserve">21.8#</t>
  </si>
  <si>
    <t xml:space="preserve">(21.2–22.4)</t>
  </si>
  <si>
    <t xml:space="preserve">(36.4–37.8)</t>
  </si>
  <si>
    <t xml:space="preserve">36.6</t>
  </si>
  <si>
    <t xml:space="preserve">(35.9–37.3)</t>
  </si>
  <si>
    <t xml:space="preserve">35.4</t>
  </si>
  <si>
    <t xml:space="preserve">(34.7–36.1)</t>
  </si>
  <si>
    <t xml:space="preserve">33.9</t>
  </si>
  <si>
    <t xml:space="preserve">(33.2–34.5)</t>
  </si>
  <si>
    <t xml:space="preserve">(32.3–33.6)</t>
  </si>
  <si>
    <t xml:space="preserve">30.9</t>
  </si>
  <si>
    <t xml:space="preserve">(30.3–31.5)</t>
  </si>
  <si>
    <t xml:space="preserve">29.3</t>
  </si>
  <si>
    <t xml:space="preserve">(28.7–29.9)</t>
  </si>
  <si>
    <t xml:space="preserve">27.9</t>
  </si>
  <si>
    <t xml:space="preserve">(27.4–28.5)</t>
  </si>
  <si>
    <t xml:space="preserve">28.0</t>
  </si>
  <si>
    <t xml:space="preserve">27.1#</t>
  </si>
  <si>
    <t xml:space="preserve">(26.6–27.7)</t>
  </si>
  <si>
    <t xml:space="preserve">25.2#</t>
  </si>
  <si>
    <t xml:space="preserve">(24.7–25.7)</t>
  </si>
  <si>
    <t xml:space="preserve">22.5#</t>
  </si>
  <si>
    <t xml:space="preserve">(22.0–23.0)</t>
  </si>
  <si>
    <t xml:space="preserve">Measure 71530 - Number of aortic aneurysm and dissection (I71) deaths by sex, ACT and Australia, 2013 to 2024</t>
  </si>
  <si>
    <t xml:space="preserve">580</t>
  </si>
  <si>
    <t xml:space="preserve">570</t>
  </si>
  <si>
    <t xml:space="preserve">579</t>
  </si>
  <si>
    <t xml:space="preserve">588</t>
  </si>
  <si>
    <t xml:space="preserve">589</t>
  </si>
  <si>
    <t xml:space="preserve">601</t>
  </si>
  <si>
    <t xml:space="preserve">647</t>
  </si>
  <si>
    <t xml:space="preserve">591</t>
  </si>
  <si>
    <t xml:space="preserve">672</t>
  </si>
  <si>
    <t xml:space="preserve">652#</t>
  </si>
  <si>
    <t xml:space="preserve">611#</t>
  </si>
  <si>
    <t xml:space="preserve">592#</t>
  </si>
  <si>
    <t xml:space="preserve">389</t>
  </si>
  <si>
    <t xml:space="preserve">404</t>
  </si>
  <si>
    <t xml:space="preserve">432</t>
  </si>
  <si>
    <t xml:space="preserve">427</t>
  </si>
  <si>
    <t xml:space="preserve">411</t>
  </si>
  <si>
    <t xml:space="preserve">405</t>
  </si>
  <si>
    <t xml:space="preserve">471</t>
  </si>
  <si>
    <t xml:space="preserve">491</t>
  </si>
  <si>
    <t xml:space="preserve">460</t>
  </si>
  <si>
    <t xml:space="preserve">442#</t>
  </si>
  <si>
    <t xml:space="preserve">432#</t>
  </si>
  <si>
    <t xml:space="preserve">384#</t>
  </si>
  <si>
    <t xml:space="preserve">969</t>
  </si>
  <si>
    <t xml:space="preserve">974</t>
  </si>
  <si>
    <t xml:space="preserve">1011</t>
  </si>
  <si>
    <t xml:space="preserve">1015</t>
  </si>
  <si>
    <t xml:space="preserve">1000</t>
  </si>
  <si>
    <t xml:space="preserve">1006</t>
  </si>
  <si>
    <t xml:space="preserve">1118</t>
  </si>
  <si>
    <t xml:space="preserve">1082</t>
  </si>
  <si>
    <t xml:space="preserve">1132</t>
  </si>
  <si>
    <t xml:space="preserve">1094#</t>
  </si>
  <si>
    <t xml:space="preserve">1043#</t>
  </si>
  <si>
    <t xml:space="preserve">976#</t>
  </si>
  <si>
    <t xml:space="preserve">Measure 71531 - Age-standardised aortic aneurysm and dissection (I71) mortality rate per 100,000 population by sex, ACT and Australia, 2013 to 2024</t>
  </si>
  <si>
    <t xml:space="preserve">(3.0–7.6)</t>
  </si>
  <si>
    <t xml:space="preserve">(2.9–7.0)</t>
  </si>
  <si>
    <t xml:space="preserve">(2.3–5.8)</t>
  </si>
  <si>
    <t xml:space="preserve">(4.1–4.8)</t>
  </si>
  <si>
    <t xml:space="preserve">(3.7–4.4)</t>
  </si>
  <si>
    <t xml:space="preserve">(3.8–4.5)</t>
  </si>
  <si>
    <t xml:space="preserve">(2.2–2.8)</t>
  </si>
  <si>
    <t xml:space="preserve">1.8#</t>
  </si>
  <si>
    <t xml:space="preserve">(1.7–2.0)</t>
  </si>
  <si>
    <t xml:space="preserve">3.6</t>
  </si>
  <si>
    <t xml:space="preserve">(3.4–3.8)</t>
  </si>
  <si>
    <t xml:space="preserve">(3.2–3.7)</t>
  </si>
  <si>
    <t xml:space="preserve">(3.0–3.3)</t>
  </si>
  <si>
    <t xml:space="preserve">Measure 71540 - Number of influenza and pneumonia (J09-J18) deaths by sex, ACT and Australia, 2013 to 2024</t>
  </si>
  <si>
    <t xml:space="preserve">28#</t>
  </si>
  <si>
    <t xml:space="preserve">1131</t>
  </si>
  <si>
    <t xml:space="preserve">1300</t>
  </si>
  <si>
    <t xml:space="preserve">1333</t>
  </si>
  <si>
    <t xml:space="preserve">1442</t>
  </si>
  <si>
    <t xml:space="preserve">1974</t>
  </si>
  <si>
    <t xml:space="preserve">1436</t>
  </si>
  <si>
    <t xml:space="preserve">996</t>
  </si>
  <si>
    <t xml:space="preserve">1318#</t>
  </si>
  <si>
    <t xml:space="preserve">1397#</t>
  </si>
  <si>
    <t xml:space="preserve">1635#</t>
  </si>
  <si>
    <t xml:space="preserve">1362</t>
  </si>
  <si>
    <t xml:space="preserve">1577</t>
  </si>
  <si>
    <t xml:space="preserve">1742</t>
  </si>
  <si>
    <t xml:space="preserve">1891</t>
  </si>
  <si>
    <t xml:space="preserve">2378</t>
  </si>
  <si>
    <t xml:space="preserve">1680</t>
  </si>
  <si>
    <t xml:space="preserve">1177</t>
  </si>
  <si>
    <t xml:space="preserve">1105</t>
  </si>
  <si>
    <t xml:space="preserve">1470#</t>
  </si>
  <si>
    <t xml:space="preserve">1527#</t>
  </si>
  <si>
    <t xml:space="preserve">1847#</t>
  </si>
  <si>
    <t xml:space="preserve">2493</t>
  </si>
  <si>
    <t xml:space="preserve">2877</t>
  </si>
  <si>
    <t xml:space="preserve">3075</t>
  </si>
  <si>
    <t xml:space="preserve">3333</t>
  </si>
  <si>
    <t xml:space="preserve">4352</t>
  </si>
  <si>
    <t xml:space="preserve">3116</t>
  </si>
  <si>
    <t xml:space="preserve">3818</t>
  </si>
  <si>
    <t xml:space="preserve">2258</t>
  </si>
  <si>
    <t xml:space="preserve">2101</t>
  </si>
  <si>
    <t xml:space="preserve">2788#</t>
  </si>
  <si>
    <t xml:space="preserve">2924#</t>
  </si>
  <si>
    <t xml:space="preserve">3482#</t>
  </si>
  <si>
    <t xml:space="preserve">Measure 71541 - Age-standardised influenza and pneumonia (J09-J18) mortality rate per 100,000 population by sex, ACT and Australia, 2013 to 2024</t>
  </si>
  <si>
    <t xml:space="preserve">(5.7–13.7)</t>
  </si>
  <si>
    <t xml:space="preserve">(6.9–15.5)</t>
  </si>
  <si>
    <t xml:space="preserve">(5.3–13.2)</t>
  </si>
  <si>
    <t xml:space="preserve">(4.4–11.3)</t>
  </si>
  <si>
    <t xml:space="preserve">(5.5–11.8)</t>
  </si>
  <si>
    <t xml:space="preserve">(4.0–9.1)</t>
  </si>
  <si>
    <t xml:space="preserve">(4.6–10.1)</t>
  </si>
  <si>
    <t xml:space="preserve">(5.8–11.7)</t>
  </si>
  <si>
    <t xml:space="preserve">(7.3–13.8)</t>
  </si>
  <si>
    <t xml:space="preserve">(5.8–11.3)</t>
  </si>
  <si>
    <t xml:space="preserve">(3.5–7.8)</t>
  </si>
  <si>
    <t xml:space="preserve">5.5#</t>
  </si>
  <si>
    <t xml:space="preserve">(3.7–8.0)</t>
  </si>
  <si>
    <t xml:space="preserve">6.2#</t>
  </si>
  <si>
    <t xml:space="preserve">(4.3–8.8)</t>
  </si>
  <si>
    <t xml:space="preserve">(3.4–7.4)</t>
  </si>
  <si>
    <t xml:space="preserve">(9.3–10.4)</t>
  </si>
  <si>
    <t xml:space="preserve">10.8</t>
  </si>
  <si>
    <t xml:space="preserve">(10.3–11.5)</t>
  </si>
  <si>
    <t xml:space="preserve">(10.2–11.4)</t>
  </si>
  <si>
    <t xml:space="preserve">(10.7–11.8)</t>
  </si>
  <si>
    <t xml:space="preserve">(14.2–15.5)</t>
  </si>
  <si>
    <t xml:space="preserve">10.5</t>
  </si>
  <si>
    <t xml:space="preserve">(10.0–11.1)</t>
  </si>
  <si>
    <t xml:space="preserve">(11.1–12.3)</t>
  </si>
  <si>
    <t xml:space="preserve">8.4#</t>
  </si>
  <si>
    <t xml:space="preserve">(8.0–8.9)</t>
  </si>
  <si>
    <t xml:space="preserve">8.7#</t>
  </si>
  <si>
    <t xml:space="preserve">(8.3–9.2)</t>
  </si>
  <si>
    <t xml:space="preserve">9.8#</t>
  </si>
  <si>
    <t xml:space="preserve">(9.3–10.3)</t>
  </si>
  <si>
    <t xml:space="preserve">(8.9–9.8)</t>
  </si>
  <si>
    <t xml:space="preserve">(9.4–10.3)</t>
  </si>
  <si>
    <t xml:space="preserve">12.4</t>
  </si>
  <si>
    <t xml:space="preserve">(11.9–12.9)</t>
  </si>
  <si>
    <t xml:space="preserve">(10.3–11.2)</t>
  </si>
  <si>
    <t xml:space="preserve">(5.4–6.1)</t>
  </si>
  <si>
    <t xml:space="preserve">(6.7–7.4)</t>
  </si>
  <si>
    <t xml:space="preserve">8.3#</t>
  </si>
  <si>
    <t xml:space="preserve">(7.9–8.7)</t>
  </si>
  <si>
    <t xml:space="preserve">(8.3–9.0)</t>
  </si>
  <si>
    <t xml:space="preserve">(9.6–10.4)</t>
  </si>
  <si>
    <t xml:space="preserve">(13.1–13.9)</t>
  </si>
  <si>
    <t xml:space="preserve">(9.0–9.7)</t>
  </si>
  <si>
    <t xml:space="preserve">(10.9–11.6)</t>
  </si>
  <si>
    <t xml:space="preserve">(7.3–7.9)</t>
  </si>
  <si>
    <t xml:space="preserve">(7.5–8.1)</t>
  </si>
  <si>
    <t xml:space="preserve">9.0#</t>
  </si>
  <si>
    <t xml:space="preserve">(8.7–9.3)</t>
  </si>
  <si>
    <t xml:space="preserve">Measure 71550 - Number of chronic lower respiratory diseases (J40-J47) deaths by sex, ACT and Australia, 2013 to 2024</t>
  </si>
  <si>
    <t xml:space="preserve">42#</t>
  </si>
  <si>
    <t xml:space="preserve">53</t>
  </si>
  <si>
    <t xml:space="preserve">62</t>
  </si>
  <si>
    <t xml:space="preserve">82</t>
  </si>
  <si>
    <t xml:space="preserve">88</t>
  </si>
  <si>
    <t xml:space="preserve">86</t>
  </si>
  <si>
    <t xml:space="preserve">102</t>
  </si>
  <si>
    <t xml:space="preserve">107</t>
  </si>
  <si>
    <t xml:space="preserve">111</t>
  </si>
  <si>
    <t xml:space="preserve">112</t>
  </si>
  <si>
    <t xml:space="preserve">122#</t>
  </si>
  <si>
    <t xml:space="preserve">93#</t>
  </si>
  <si>
    <t xml:space="preserve">89#</t>
  </si>
  <si>
    <t xml:space="preserve">3858</t>
  </si>
  <si>
    <t xml:space="preserve">4170</t>
  </si>
  <si>
    <t xml:space="preserve">4034</t>
  </si>
  <si>
    <t xml:space="preserve">4188</t>
  </si>
  <si>
    <t xml:space="preserve">4412</t>
  </si>
  <si>
    <t xml:space="preserve">4043</t>
  </si>
  <si>
    <t xml:space="preserve">4219</t>
  </si>
  <si>
    <t xml:space="preserve">3725</t>
  </si>
  <si>
    <t xml:space="preserve">3984</t>
  </si>
  <si>
    <t xml:space="preserve">4472#</t>
  </si>
  <si>
    <t xml:space="preserve">4236#</t>
  </si>
  <si>
    <t xml:space="preserve">4240#</t>
  </si>
  <si>
    <t xml:space="preserve">3335</t>
  </si>
  <si>
    <t xml:space="preserve">3698</t>
  </si>
  <si>
    <t xml:space="preserve">3880</t>
  </si>
  <si>
    <t xml:space="preserve">3891</t>
  </si>
  <si>
    <t xml:space="preserve">4159</t>
  </si>
  <si>
    <t xml:space="preserve">3830</t>
  </si>
  <si>
    <t xml:space="preserve">4140</t>
  </si>
  <si>
    <t xml:space="preserve">3406</t>
  </si>
  <si>
    <t xml:space="preserve">3869</t>
  </si>
  <si>
    <t xml:space="preserve">4184#</t>
  </si>
  <si>
    <t xml:space="preserve">4151#</t>
  </si>
  <si>
    <t xml:space="preserve">4391#</t>
  </si>
  <si>
    <t xml:space="preserve">7193</t>
  </si>
  <si>
    <t xml:space="preserve">7868</t>
  </si>
  <si>
    <t xml:space="preserve">7914</t>
  </si>
  <si>
    <t xml:space="preserve">8079</t>
  </si>
  <si>
    <t xml:space="preserve">8571</t>
  </si>
  <si>
    <t xml:space="preserve">7873</t>
  </si>
  <si>
    <t xml:space="preserve">8359</t>
  </si>
  <si>
    <t xml:space="preserve">7131</t>
  </si>
  <si>
    <t xml:space="preserve">7853</t>
  </si>
  <si>
    <t xml:space="preserve">8656#</t>
  </si>
  <si>
    <t xml:space="preserve">8387#</t>
  </si>
  <si>
    <t xml:space="preserve">8631#</t>
  </si>
  <si>
    <t xml:space="preserve">Measure 71551 - Age-standardised chronic lower respiratory diseases (J40-J47) mortality rate per 100,000 population by sex, ACT and Australia, 2013 to 2024</t>
  </si>
  <si>
    <t xml:space="preserve">(20.4–39.2)</t>
  </si>
  <si>
    <t xml:space="preserve">30.1</t>
  </si>
  <si>
    <t xml:space="preserve">(21.9–40.4)</t>
  </si>
  <si>
    <t xml:space="preserve">26.5</t>
  </si>
  <si>
    <t xml:space="preserve">(19.0–35.9)</t>
  </si>
  <si>
    <t xml:space="preserve">(21.8–39.1)</t>
  </si>
  <si>
    <t xml:space="preserve">(22.4–39.6)</t>
  </si>
  <si>
    <t xml:space="preserve">(21.5–38.1)</t>
  </si>
  <si>
    <t xml:space="preserve">26.2</t>
  </si>
  <si>
    <t xml:space="preserve">(19.3–34.6)</t>
  </si>
  <si>
    <t xml:space="preserve">21.5</t>
  </si>
  <si>
    <t xml:space="preserve">(15.5–29.0)</t>
  </si>
  <si>
    <t xml:space="preserve">27.1</t>
  </si>
  <si>
    <t xml:space="preserve">(20.5–35.1)</t>
  </si>
  <si>
    <t xml:space="preserve">27.3#</t>
  </si>
  <si>
    <t xml:space="preserve">(20.8–35.2)</t>
  </si>
  <si>
    <t xml:space="preserve">18.9#</t>
  </si>
  <si>
    <t xml:space="preserve">(13.6–25.5)</t>
  </si>
  <si>
    <t xml:space="preserve">17.7#</t>
  </si>
  <si>
    <t xml:space="preserve">(12.7–24.0)</t>
  </si>
  <si>
    <t xml:space="preserve">22.8</t>
  </si>
  <si>
    <t xml:space="preserve">(16.3–30.8)</t>
  </si>
  <si>
    <t xml:space="preserve">(15.0–28.2)</t>
  </si>
  <si>
    <t xml:space="preserve">20.7</t>
  </si>
  <si>
    <t xml:space="preserve">(14.9–28.0)</t>
  </si>
  <si>
    <t xml:space="preserve">23.9</t>
  </si>
  <si>
    <t xml:space="preserve">(17.8–31.4)</t>
  </si>
  <si>
    <t xml:space="preserve">25.0</t>
  </si>
  <si>
    <t xml:space="preserve">(18.8–32.6)</t>
  </si>
  <si>
    <t xml:space="preserve">23.6</t>
  </si>
  <si>
    <t xml:space="preserve">(17.8–30.8)</t>
  </si>
  <si>
    <t xml:space="preserve">24.0</t>
  </si>
  <si>
    <t xml:space="preserve">(18.3–30.8)</t>
  </si>
  <si>
    <t xml:space="preserve">(12.4–23.0)</t>
  </si>
  <si>
    <t xml:space="preserve">(15.5–26.9)</t>
  </si>
  <si>
    <t xml:space="preserve">23.1#</t>
  </si>
  <si>
    <t xml:space="preserve">(17.7–29.6)</t>
  </si>
  <si>
    <t xml:space="preserve">(13.1–23.3)</t>
  </si>
  <si>
    <t xml:space="preserve">16.0#</t>
  </si>
  <si>
    <t xml:space="preserve">(11.8–21.3)</t>
  </si>
  <si>
    <t xml:space="preserve">24.5</t>
  </si>
  <si>
    <t xml:space="preserve">(19.4–30.5)</t>
  </si>
  <si>
    <t xml:space="preserve">24.7</t>
  </si>
  <si>
    <t xml:space="preserve">(19.7–30.5)</t>
  </si>
  <si>
    <t xml:space="preserve">23.0</t>
  </si>
  <si>
    <t xml:space="preserve">(18.3–28.4)</t>
  </si>
  <si>
    <t xml:space="preserve">26.0</t>
  </si>
  <si>
    <t xml:space="preserve">(21.1–31.6)</t>
  </si>
  <si>
    <t xml:space="preserve">27.0</t>
  </si>
  <si>
    <t xml:space="preserve">(22.1–32.7)</t>
  </si>
  <si>
    <t xml:space="preserve">25.5</t>
  </si>
  <si>
    <t xml:space="preserve">(20.9–30.9)</t>
  </si>
  <si>
    <t xml:space="preserve">24.8</t>
  </si>
  <si>
    <t xml:space="preserve">(20.4–29.9)</t>
  </si>
  <si>
    <t xml:space="preserve">(15.3–23.6)</t>
  </si>
  <si>
    <t xml:space="preserve">(19.3–28.2)</t>
  </si>
  <si>
    <t xml:space="preserve">25.0#</t>
  </si>
  <si>
    <t xml:space="preserve">(20.7–29.8)</t>
  </si>
  <si>
    <t xml:space="preserve">18.2#</t>
  </si>
  <si>
    <t xml:space="preserve">(14.7–22.3)</t>
  </si>
  <si>
    <t xml:space="preserve">16.7#</t>
  </si>
  <si>
    <t xml:space="preserve">(13.4–20.6)</t>
  </si>
  <si>
    <t xml:space="preserve">33.2</t>
  </si>
  <si>
    <t xml:space="preserve">(32.2–34.3)</t>
  </si>
  <si>
    <t xml:space="preserve">(33.6–35.7)</t>
  </si>
  <si>
    <t xml:space="preserve">32.4</t>
  </si>
  <si>
    <t xml:space="preserve">(31.4–33.4)</t>
  </si>
  <si>
    <t xml:space="preserve">32.5</t>
  </si>
  <si>
    <t xml:space="preserve">(31.5–33.5)</t>
  </si>
  <si>
    <t xml:space="preserve">33.1</t>
  </si>
  <si>
    <t xml:space="preserve">(32.2–34.1)</t>
  </si>
  <si>
    <t xml:space="preserve">29.4</t>
  </si>
  <si>
    <t xml:space="preserve">(28.5–30.3)</t>
  </si>
  <si>
    <t xml:space="preserve">(28.8–30.6)</t>
  </si>
  <si>
    <t xml:space="preserve">25.2</t>
  </si>
  <si>
    <t xml:space="preserve">(24.4–26.0)</t>
  </si>
  <si>
    <t xml:space="preserve">(25.2–26.8)</t>
  </si>
  <si>
    <t xml:space="preserve">28.3#</t>
  </si>
  <si>
    <t xml:space="preserve">(27.4–29.1)</t>
  </si>
  <si>
    <t xml:space="preserve">25.9#</t>
  </si>
  <si>
    <t xml:space="preserve">(25.1–26.7)</t>
  </si>
  <si>
    <t xml:space="preserve">(24.3–25.8)</t>
  </si>
  <si>
    <t xml:space="preserve">21.7</t>
  </si>
  <si>
    <t xml:space="preserve">(20.9–22.5)</t>
  </si>
  <si>
    <t xml:space="preserve">23.5</t>
  </si>
  <si>
    <t xml:space="preserve">(22.7–24.3)</t>
  </si>
  <si>
    <t xml:space="preserve">(23.1–24.6)</t>
  </si>
  <si>
    <t xml:space="preserve">(22.6–24.1)</t>
  </si>
  <si>
    <t xml:space="preserve">24.6</t>
  </si>
  <si>
    <t xml:space="preserve">(23.8–25.4)</t>
  </si>
  <si>
    <t xml:space="preserve">22.0</t>
  </si>
  <si>
    <t xml:space="preserve">(21.3–22.7)</t>
  </si>
  <si>
    <t xml:space="preserve">23.2</t>
  </si>
  <si>
    <t xml:space="preserve">(22.5–23.9)</t>
  </si>
  <si>
    <t xml:space="preserve">(18.0–19.3)</t>
  </si>
  <si>
    <t xml:space="preserve">(19.9–21.2)</t>
  </si>
  <si>
    <t xml:space="preserve">21.6#</t>
  </si>
  <si>
    <t xml:space="preserve">(20.9–22.3)</t>
  </si>
  <si>
    <t xml:space="preserve">20.8#</t>
  </si>
  <si>
    <t xml:space="preserve">(20.2–21.5)</t>
  </si>
  <si>
    <t xml:space="preserve">21.2#</t>
  </si>
  <si>
    <t xml:space="preserve">(20.6–21.9)</t>
  </si>
  <si>
    <t xml:space="preserve">(25.9–27.2)</t>
  </si>
  <si>
    <t xml:space="preserve">28.1</t>
  </si>
  <si>
    <t xml:space="preserve">(27.5–28.8)</t>
  </si>
  <si>
    <t xml:space="preserve">(26.8–28.1)</t>
  </si>
  <si>
    <t xml:space="preserve">27.3</t>
  </si>
  <si>
    <t xml:space="preserve">(26.7–27.9)</t>
  </si>
  <si>
    <t xml:space="preserve">28.3</t>
  </si>
  <si>
    <t xml:space="preserve">(27.7–28.9)</t>
  </si>
  <si>
    <t xml:space="preserve">(24.6–25.7)</t>
  </si>
  <si>
    <t xml:space="preserve">(25.5–26.6)</t>
  </si>
  <si>
    <t xml:space="preserve">(21.0–22.0)</t>
  </si>
  <si>
    <t xml:space="preserve">22.9</t>
  </si>
  <si>
    <t xml:space="preserve">(22.4–23.4)</t>
  </si>
  <si>
    <t xml:space="preserve">24.6#</t>
  </si>
  <si>
    <t xml:space="preserve">(24.1–25.1)</t>
  </si>
  <si>
    <t xml:space="preserve">(22.6–23.6)</t>
  </si>
  <si>
    <t xml:space="preserve">(22.5–23.5)</t>
  </si>
  <si>
    <t xml:space="preserve">Measure 71560 - Number of pulmonary oedema and other interstitial pulmonary diseases (J80-J84) deaths by sex, ACT and Australia, 2013 to 2024</t>
  </si>
  <si>
    <t xml:space="preserve">751</t>
  </si>
  <si>
    <t xml:space="preserve">816</t>
  </si>
  <si>
    <t xml:space="preserve">824</t>
  </si>
  <si>
    <t xml:space="preserve">844</t>
  </si>
  <si>
    <t xml:space="preserve">840</t>
  </si>
  <si>
    <t xml:space="preserve">900</t>
  </si>
  <si>
    <t xml:space="preserve">873</t>
  </si>
  <si>
    <t xml:space="preserve">1018</t>
  </si>
  <si>
    <t xml:space="preserve">1063#</t>
  </si>
  <si>
    <t xml:space="preserve">1075#</t>
  </si>
  <si>
    <t xml:space="preserve">1026#</t>
  </si>
  <si>
    <t xml:space="preserve">455</t>
  </si>
  <si>
    <t xml:space="preserve">575</t>
  </si>
  <si>
    <t xml:space="preserve">564</t>
  </si>
  <si>
    <t xml:space="preserve">561</t>
  </si>
  <si>
    <t xml:space="preserve">581</t>
  </si>
  <si>
    <t xml:space="preserve">519</t>
  </si>
  <si>
    <t xml:space="preserve">603</t>
  </si>
  <si>
    <t xml:space="preserve">679#</t>
  </si>
  <si>
    <t xml:space="preserve">647#</t>
  </si>
  <si>
    <t xml:space="preserve">659#</t>
  </si>
  <si>
    <t xml:space="preserve">1206</t>
  </si>
  <si>
    <t xml:space="preserve">1365</t>
  </si>
  <si>
    <t xml:space="preserve">1380</t>
  </si>
  <si>
    <t xml:space="preserve">1385</t>
  </si>
  <si>
    <t xml:space="preserve">1425</t>
  </si>
  <si>
    <t xml:space="preserve">1359</t>
  </si>
  <si>
    <t xml:space="preserve">1503</t>
  </si>
  <si>
    <t xml:space="preserve">1443</t>
  </si>
  <si>
    <t xml:space="preserve">1724</t>
  </si>
  <si>
    <t xml:space="preserve">1742#</t>
  </si>
  <si>
    <t xml:space="preserve">1722#</t>
  </si>
  <si>
    <t xml:space="preserve">1685#</t>
  </si>
  <si>
    <t xml:space="preserve">Measure 71561 - Age-standardised pulmonary oedema and other interstitial pulmonary diseases (J80-J84) mortality rate per 100,000 population by sex, ACT and Australia, 2013 to 2024</t>
  </si>
  <si>
    <t xml:space="preserve">(6.4–15.4)</t>
  </si>
  <si>
    <t xml:space="preserve">(4.9–10.8)</t>
  </si>
  <si>
    <t xml:space="preserve">(3.4–8.5)</t>
  </si>
  <si>
    <t xml:space="preserve">(3.9–9.1)</t>
  </si>
  <si>
    <t xml:space="preserve">(3.9–8.9)</t>
  </si>
  <si>
    <t xml:space="preserve">(3.1–7.5)</t>
  </si>
  <si>
    <t xml:space="preserve">(2.8–7.0)</t>
  </si>
  <si>
    <t xml:space="preserve">(4.7–9.7)</t>
  </si>
  <si>
    <t xml:space="preserve">(4.9–9.9)</t>
  </si>
  <si>
    <t xml:space="preserve">(2.5–6.2)</t>
  </si>
  <si>
    <t xml:space="preserve">(5.7–6.4)</t>
  </si>
  <si>
    <t xml:space="preserve">(2.7–3.3)</t>
  </si>
  <si>
    <t xml:space="preserve">(3.1–3.6)</t>
  </si>
  <si>
    <t xml:space="preserve">(2.8–3.4)</t>
  </si>
  <si>
    <t xml:space="preserve">3.2#</t>
  </si>
  <si>
    <t xml:space="preserve">(4.5–5.0)</t>
  </si>
  <si>
    <t xml:space="preserve">(4.7–5.1)</t>
  </si>
  <si>
    <t xml:space="preserve">Measure 71570 - Number of appendicitis, hernia and intestinal obstruction (K35-K46,K56) deaths, ACT and Australia, 2013 to 2024</t>
  </si>
  <si>
    <t xml:space="preserve">353</t>
  </si>
  <si>
    <t xml:space="preserve">384</t>
  </si>
  <si>
    <t xml:space="preserve">386</t>
  </si>
  <si>
    <t xml:space="preserve">439</t>
  </si>
  <si>
    <t xml:space="preserve">450</t>
  </si>
  <si>
    <t xml:space="preserve">456</t>
  </si>
  <si>
    <t xml:space="preserve">524</t>
  </si>
  <si>
    <t xml:space="preserve">582#</t>
  </si>
  <si>
    <t xml:space="preserve">572#</t>
  </si>
  <si>
    <t xml:space="preserve">618#</t>
  </si>
  <si>
    <t xml:space="preserve">492</t>
  </si>
  <si>
    <t xml:space="preserve">506</t>
  </si>
  <si>
    <t xml:space="preserve">542</t>
  </si>
  <si>
    <t xml:space="preserve">553</t>
  </si>
  <si>
    <t xml:space="preserve">586</t>
  </si>
  <si>
    <t xml:space="preserve">549</t>
  </si>
  <si>
    <t xml:space="preserve">595</t>
  </si>
  <si>
    <t xml:space="preserve">741#</t>
  </si>
  <si>
    <t xml:space="preserve">730#</t>
  </si>
  <si>
    <t xml:space="preserve">733#</t>
  </si>
  <si>
    <t xml:space="preserve">842</t>
  </si>
  <si>
    <t xml:space="preserve">859</t>
  </si>
  <si>
    <t xml:space="preserve">926</t>
  </si>
  <si>
    <t xml:space="preserve">1041</t>
  </si>
  <si>
    <t xml:space="preserve">988</t>
  </si>
  <si>
    <t xml:space="preserve">1045</t>
  </si>
  <si>
    <t xml:space="preserve">1095</t>
  </si>
  <si>
    <t xml:space="preserve">1195</t>
  </si>
  <si>
    <t xml:space="preserve">1323#</t>
  </si>
  <si>
    <t xml:space="preserve">1302#</t>
  </si>
  <si>
    <t xml:space="preserve">1351#</t>
  </si>
  <si>
    <t xml:space="preserve">Measure 71571 - Age-standardised appendicitis, hernia and intestinal obstruction (K35-K46,K56) mortality rate per 100,000 population by sex, ACT and Australia, 2013 to 2024</t>
  </si>
  <si>
    <t xml:space="preserve">(2.7–3.4)</t>
  </si>
  <si>
    <t xml:space="preserve">(3.1–3.8)</t>
  </si>
  <si>
    <t xml:space="preserve">3.3#</t>
  </si>
  <si>
    <t xml:space="preserve">(2.9–3.3)</t>
  </si>
  <si>
    <t xml:space="preserve">(2.9–3.2)</t>
  </si>
  <si>
    <t xml:space="preserve">(3.0–3.4)</t>
  </si>
  <si>
    <t xml:space="preserve">3.6#</t>
  </si>
  <si>
    <t xml:space="preserve">(3.3–3.6)</t>
  </si>
  <si>
    <t xml:space="preserve">Measure 71580 - Number of cirrhosis and other diseases of liver (K70-K76) deaths by sex, ACT and Australia, 2013 to 2024</t>
  </si>
  <si>
    <t xml:space="preserve">1191</t>
  </si>
  <si>
    <t xml:space="preserve">1241</t>
  </si>
  <si>
    <t xml:space="preserve">1223</t>
  </si>
  <si>
    <t xml:space="preserve">1309</t>
  </si>
  <si>
    <t xml:space="preserve">1275</t>
  </si>
  <si>
    <t xml:space="preserve">1361</t>
  </si>
  <si>
    <t xml:space="preserve">1395</t>
  </si>
  <si>
    <t xml:space="preserve">1517</t>
  </si>
  <si>
    <t xml:space="preserve">1613#</t>
  </si>
  <si>
    <t xml:space="preserve">1582#</t>
  </si>
  <si>
    <t xml:space="preserve">1526#</t>
  </si>
  <si>
    <t xml:space="preserve">583</t>
  </si>
  <si>
    <t xml:space="preserve">610</t>
  </si>
  <si>
    <t xml:space="preserve">616</t>
  </si>
  <si>
    <t xml:space="preserve">642</t>
  </si>
  <si>
    <t xml:space="preserve">695</t>
  </si>
  <si>
    <t xml:space="preserve">733</t>
  </si>
  <si>
    <t xml:space="preserve">841</t>
  </si>
  <si>
    <t xml:space="preserve">1013#</t>
  </si>
  <si>
    <t xml:space="preserve">963#</t>
  </si>
  <si>
    <t xml:space="preserve">878#</t>
  </si>
  <si>
    <t xml:space="preserve">1774</t>
  </si>
  <si>
    <t xml:space="preserve">1789</t>
  </si>
  <si>
    <t xml:space="preserve">1833</t>
  </si>
  <si>
    <t xml:space="preserve">1811</t>
  </si>
  <si>
    <t xml:space="preserve">1970</t>
  </si>
  <si>
    <t xml:space="preserve">2094</t>
  </si>
  <si>
    <t xml:space="preserve">2212</t>
  </si>
  <si>
    <t xml:space="preserve">2358</t>
  </si>
  <si>
    <t xml:space="preserve">2626#</t>
  </si>
  <si>
    <t xml:space="preserve">2545#</t>
  </si>
  <si>
    <t xml:space="preserve">2404#</t>
  </si>
  <si>
    <t xml:space="preserve">Measure 71581 - Age-standardised cirrhosis and other diseases of liver (K70-K76) mortality rate per 100,000 population by sex, ACT and Australia, 2013 to 2024</t>
  </si>
  <si>
    <t xml:space="preserve">15.6</t>
  </si>
  <si>
    <t xml:space="preserve">(10.5–22.3)</t>
  </si>
  <si>
    <t xml:space="preserve">(8.0–18.0)</t>
  </si>
  <si>
    <t xml:space="preserve">(5.6–14.2)</t>
  </si>
  <si>
    <t xml:space="preserve">9.1#</t>
  </si>
  <si>
    <t xml:space="preserve">(5.6–14.1)</t>
  </si>
  <si>
    <t xml:space="preserve">(8.4–18.4)</t>
  </si>
  <si>
    <t xml:space="preserve">11.5#</t>
  </si>
  <si>
    <t xml:space="preserve">(7.6–16.8)</t>
  </si>
  <si>
    <t xml:space="preserve">(3.3–8.4)</t>
  </si>
  <si>
    <t xml:space="preserve">(3.8–9.0)</t>
  </si>
  <si>
    <t xml:space="preserve">(3.4–8.3)</t>
  </si>
  <si>
    <t xml:space="preserve">(7.7–14.5)</t>
  </si>
  <si>
    <t xml:space="preserve">(5.3–10.8)</t>
  </si>
  <si>
    <t xml:space="preserve">(3.9–9.0)</t>
  </si>
  <si>
    <t xml:space="preserve">(5.1–10.3)</t>
  </si>
  <si>
    <t xml:space="preserve">(5.4–10.8)</t>
  </si>
  <si>
    <t xml:space="preserve">(4.6–9.6)</t>
  </si>
  <si>
    <t xml:space="preserve">(6.6–12.3)</t>
  </si>
  <si>
    <t xml:space="preserve">(5.2–10.2)</t>
  </si>
  <si>
    <t xml:space="preserve">(9.2–10.4)</t>
  </si>
  <si>
    <t xml:space="preserve">(9.3–10.5)</t>
  </si>
  <si>
    <t xml:space="preserve">(9.0–10.1)</t>
  </si>
  <si>
    <t xml:space="preserve">(8.5–9.6)</t>
  </si>
  <si>
    <t xml:space="preserve">(9.2–10.3)</t>
  </si>
  <si>
    <t xml:space="preserve">(8.8–9.8)</t>
  </si>
  <si>
    <t xml:space="preserve">(9.9–11.0)</t>
  </si>
  <si>
    <t xml:space="preserve">(9.4–10.4)</t>
  </si>
  <si>
    <t xml:space="preserve">(4.9–5.6)</t>
  </si>
  <si>
    <t xml:space="preserve">(5.9–6.7)</t>
  </si>
  <si>
    <t xml:space="preserve">(5.4–6.2)</t>
  </si>
  <si>
    <t xml:space="preserve">(4.8–5.5)</t>
  </si>
  <si>
    <t xml:space="preserve">(7.4–8.1)</t>
  </si>
  <si>
    <t xml:space="preserve">8.5#</t>
  </si>
  <si>
    <t xml:space="preserve">(8.2–8.9)</t>
  </si>
  <si>
    <t xml:space="preserve">8.0#</t>
  </si>
  <si>
    <t xml:space="preserve">(7.7–8.4)</t>
  </si>
  <si>
    <t xml:space="preserve">Measure 71590 - Number of diseases of the musculoskeletal system and connective tissue (M00-M99) deaths by sex, ACT and Australia, 2013 to 2024</t>
  </si>
  <si>
    <t xml:space="preserve">34#</t>
  </si>
  <si>
    <t xml:space="preserve">454</t>
  </si>
  <si>
    <t xml:space="preserve">494</t>
  </si>
  <si>
    <t xml:space="preserve">503</t>
  </si>
  <si>
    <t xml:space="preserve">533</t>
  </si>
  <si>
    <t xml:space="preserve">526</t>
  </si>
  <si>
    <t xml:space="preserve">518</t>
  </si>
  <si>
    <t xml:space="preserve">596</t>
  </si>
  <si>
    <t xml:space="preserve">696#</t>
  </si>
  <si>
    <t xml:space="preserve">628#</t>
  </si>
  <si>
    <t xml:space="preserve">672#</t>
  </si>
  <si>
    <t xml:space="preserve">821</t>
  </si>
  <si>
    <t xml:space="preserve">906</t>
  </si>
  <si>
    <t xml:space="preserve">946</t>
  </si>
  <si>
    <t xml:space="preserve">876</t>
  </si>
  <si>
    <t xml:space="preserve">818</t>
  </si>
  <si>
    <t xml:space="preserve">1056#</t>
  </si>
  <si>
    <t xml:space="preserve">1106#</t>
  </si>
  <si>
    <t xml:space="preserve">1021#</t>
  </si>
  <si>
    <t xml:space="preserve">1189</t>
  </si>
  <si>
    <t xml:space="preserve">1313</t>
  </si>
  <si>
    <t xml:space="preserve">1400</t>
  </si>
  <si>
    <t xml:space="preserve">1449</t>
  </si>
  <si>
    <t xml:space="preserve">1377</t>
  </si>
  <si>
    <t xml:space="preserve">1402</t>
  </si>
  <si>
    <t xml:space="preserve">1336</t>
  </si>
  <si>
    <t xml:space="preserve">1602</t>
  </si>
  <si>
    <t xml:space="preserve">1752#</t>
  </si>
  <si>
    <t xml:space="preserve">1734#</t>
  </si>
  <si>
    <t xml:space="preserve">1693#</t>
  </si>
  <si>
    <t xml:space="preserve">Measure 71591 - Age-standardised diseases of the musculoskeletal system and connective tissue (M00-M99) mortality rate per 100,000 population by sex, ACT and Australia, 2013 to 2024</t>
  </si>
  <si>
    <t xml:space="preserve">(5.7–13.9)</t>
  </si>
  <si>
    <t xml:space="preserve">(6.1–14.2)</t>
  </si>
  <si>
    <t xml:space="preserve">(4.9–11.9)</t>
  </si>
  <si>
    <t xml:space="preserve">(3.7–9.5)</t>
  </si>
  <si>
    <t xml:space="preserve">(3.9–9.3)</t>
  </si>
  <si>
    <t xml:space="preserve">(3.0–7.7)</t>
  </si>
  <si>
    <t xml:space="preserve">(5.7–11.4)</t>
  </si>
  <si>
    <t xml:space="preserve">(3.3–7.8)</t>
  </si>
  <si>
    <t xml:space="preserve">(4.1–8.7)</t>
  </si>
  <si>
    <t xml:space="preserve">(4.7–9.5)</t>
  </si>
  <si>
    <t xml:space="preserve">(5.3–10.1)</t>
  </si>
  <si>
    <t xml:space="preserve">(3.6–7.7)</t>
  </si>
  <si>
    <t xml:space="preserve">(2.8–3.5)</t>
  </si>
  <si>
    <t xml:space="preserve">(3.3–4.0)</t>
  </si>
  <si>
    <t xml:space="preserve">(3.4–4.1)</t>
  </si>
  <si>
    <t xml:space="preserve">(3.2–3.9)</t>
  </si>
  <si>
    <t xml:space="preserve">(3.6–4.3)</t>
  </si>
  <si>
    <t xml:space="preserve">(4.4–5.0)</t>
  </si>
  <si>
    <t xml:space="preserve">5.2#</t>
  </si>
  <si>
    <t xml:space="preserve">5.3#</t>
  </si>
  <si>
    <t xml:space="preserve">(5.0–5.6)</t>
  </si>
  <si>
    <t xml:space="preserve">(4.3–4.8)</t>
  </si>
  <si>
    <t xml:space="preserve">(4.4–4.8)</t>
  </si>
  <si>
    <t xml:space="preserve">(4.5–4.9)</t>
  </si>
  <si>
    <t xml:space="preserve">Measure 71600 - Number of the urinary system (N00-N39) deaths by sex, ACT and Australia, 2013 to 2024</t>
  </si>
  <si>
    <t xml:space="preserve">61#</t>
  </si>
  <si>
    <t xml:space="preserve">58#</t>
  </si>
  <si>
    <t xml:space="preserve">1330</t>
  </si>
  <si>
    <t xml:space="preserve">1344</t>
  </si>
  <si>
    <t xml:space="preserve">1534</t>
  </si>
  <si>
    <t xml:space="preserve">1630</t>
  </si>
  <si>
    <t xml:space="preserve">1538</t>
  </si>
  <si>
    <t xml:space="preserve">1743</t>
  </si>
  <si>
    <t xml:space="preserve">1939</t>
  </si>
  <si>
    <t xml:space="preserve">2090#</t>
  </si>
  <si>
    <t xml:space="preserve">2116#</t>
  </si>
  <si>
    <t xml:space="preserve">2093#</t>
  </si>
  <si>
    <t xml:space="preserve">1681</t>
  </si>
  <si>
    <t xml:space="preserve">1794</t>
  </si>
  <si>
    <t xml:space="preserve">1896</t>
  </si>
  <si>
    <t xml:space="preserve">1860</t>
  </si>
  <si>
    <t xml:space="preserve">1864</t>
  </si>
  <si>
    <t xml:space="preserve">1990</t>
  </si>
  <si>
    <t xml:space="preserve">2137</t>
  </si>
  <si>
    <t xml:space="preserve">2329</t>
  </si>
  <si>
    <t xml:space="preserve">2500#</t>
  </si>
  <si>
    <t xml:space="preserve">2446#</t>
  </si>
  <si>
    <t xml:space="preserve">2429#</t>
  </si>
  <si>
    <t xml:space="preserve">3011</t>
  </si>
  <si>
    <t xml:space="preserve">3138</t>
  </si>
  <si>
    <t xml:space="preserve">3430</t>
  </si>
  <si>
    <t xml:space="preserve">3372</t>
  </si>
  <si>
    <t xml:space="preserve">3637</t>
  </si>
  <si>
    <t xml:space="preserve">3402</t>
  </si>
  <si>
    <t xml:space="preserve">3733</t>
  </si>
  <si>
    <t xml:space="preserve">4009</t>
  </si>
  <si>
    <t xml:space="preserve">4268</t>
  </si>
  <si>
    <t xml:space="preserve">4590#</t>
  </si>
  <si>
    <t xml:space="preserve">4562#</t>
  </si>
  <si>
    <t xml:space="preserve">4522#</t>
  </si>
  <si>
    <t xml:space="preserve">Measure 71601 - Age-standardised diseases of the urinary system (N00-N39) mortality rate per 100,000 population by sex, ACT and Australia, 2013 to 2024</t>
  </si>
  <si>
    <t xml:space="preserve">14.2</t>
  </si>
  <si>
    <t xml:space="preserve">(9.0–21.4)</t>
  </si>
  <si>
    <t xml:space="preserve">(7.6–17.4)</t>
  </si>
  <si>
    <t xml:space="preserve">12.2#</t>
  </si>
  <si>
    <t xml:space="preserve">(8.1–17.8)</t>
  </si>
  <si>
    <t xml:space="preserve">(5.3–13.4)</t>
  </si>
  <si>
    <t xml:space="preserve">(5.5–13.8)</t>
  </si>
  <si>
    <t xml:space="preserve">(6.2–14.3)</t>
  </si>
  <si>
    <t xml:space="preserve">(4.8–12.2)</t>
  </si>
  <si>
    <t xml:space="preserve">(6.7–14.9)</t>
  </si>
  <si>
    <t xml:space="preserve">(4.7–11.8)</t>
  </si>
  <si>
    <t xml:space="preserve">(5.0–12.1)</t>
  </si>
  <si>
    <t xml:space="preserve">(8.3–16.4)</t>
  </si>
  <si>
    <t xml:space="preserve">(7.2–15.1)</t>
  </si>
  <si>
    <t xml:space="preserve">8.8#</t>
  </si>
  <si>
    <t xml:space="preserve">(5.8–12.7)</t>
  </si>
  <si>
    <t xml:space="preserve">(3.8–9.1)</t>
  </si>
  <si>
    <t xml:space="preserve">(5.1–11.0)</t>
  </si>
  <si>
    <t xml:space="preserve">(5.3–11.0)</t>
  </si>
  <si>
    <t xml:space="preserve">(8.1–15.1)</t>
  </si>
  <si>
    <t xml:space="preserve">(5.9–11.7)</t>
  </si>
  <si>
    <t xml:space="preserve">(4.7–10.0)</t>
  </si>
  <si>
    <t xml:space="preserve">(7.4–13.5)</t>
  </si>
  <si>
    <t xml:space="preserve">(5.2–10.4)</t>
  </si>
  <si>
    <t xml:space="preserve">(5.5–10.8)</t>
  </si>
  <si>
    <t xml:space="preserve">(9.1–15.3)</t>
  </si>
  <si>
    <t xml:space="preserve">11.2#</t>
  </si>
  <si>
    <t xml:space="preserve">(8.5–14.5)</t>
  </si>
  <si>
    <t xml:space="preserve">(6.4–11.6)</t>
  </si>
  <si>
    <t xml:space="preserve">(11.0–12.2)</t>
  </si>
  <si>
    <t xml:space="preserve">(10.6–11.9)</t>
  </si>
  <si>
    <t xml:space="preserve">(11.8–13.1)</t>
  </si>
  <si>
    <t xml:space="preserve">(11.7–12.9)</t>
  </si>
  <si>
    <t xml:space="preserve">(10.7–11.9)</t>
  </si>
  <si>
    <t xml:space="preserve">(11.8–13.0)</t>
  </si>
  <si>
    <t xml:space="preserve">(12.2–13.4)</t>
  </si>
  <si>
    <t xml:space="preserve">(12.2–13.3)</t>
  </si>
  <si>
    <t xml:space="preserve">13.3#</t>
  </si>
  <si>
    <t xml:space="preserve">(12.7–13.9)</t>
  </si>
  <si>
    <t xml:space="preserve">13.0#</t>
  </si>
  <si>
    <t xml:space="preserve">(12.5–13.6)</t>
  </si>
  <si>
    <t xml:space="preserve">(9.7–10.6)</t>
  </si>
  <si>
    <t xml:space="preserve">(10.0–11.0)</t>
  </si>
  <si>
    <t xml:space="preserve">(9.6–10.5)</t>
  </si>
  <si>
    <t xml:space="preserve">(10.7–11.6)</t>
  </si>
  <si>
    <t xml:space="preserve">11.7#</t>
  </si>
  <si>
    <t xml:space="preserve">(10.8–11.7)</t>
  </si>
  <si>
    <t xml:space="preserve">(10.4–11.3)</t>
  </si>
  <si>
    <t xml:space="preserve">(10.2–11.0)</t>
  </si>
  <si>
    <t xml:space="preserve">(10.9–11.7)</t>
  </si>
  <si>
    <t xml:space="preserve">(10.4–11.2)</t>
  </si>
  <si>
    <t xml:space="preserve">(11.0–11.8)</t>
  </si>
  <si>
    <t xml:space="preserve">(10.1–10.8)</t>
  </si>
  <si>
    <t xml:space="preserve">(10.7–11.5)</t>
  </si>
  <si>
    <t xml:space="preserve">(11.2–11.9)</t>
  </si>
  <si>
    <t xml:space="preserve">11.9</t>
  </si>
  <si>
    <t xml:space="preserve">(11.5–12.3)</t>
  </si>
  <si>
    <t xml:space="preserve">12.5#</t>
  </si>
  <si>
    <t xml:space="preserve">(12.1–12.8)</t>
  </si>
  <si>
    <t xml:space="preserve">12.0#</t>
  </si>
  <si>
    <t xml:space="preserve">(11.7–12.4)</t>
  </si>
  <si>
    <t xml:space="preserve">Measure 71610 - Number of certain conditions originating in the perinatal period (P00-P96) deaths by sex, ACT and Australia, 2013 to 2024</t>
  </si>
  <si>
    <t xml:space="preserve">304</t>
  </si>
  <si>
    <t xml:space="preserve">299</t>
  </si>
  <si>
    <t xml:space="preserve">318</t>
  </si>
  <si>
    <t xml:space="preserve">331</t>
  </si>
  <si>
    <t xml:space="preserve">301</t>
  </si>
  <si>
    <t xml:space="preserve">307</t>
  </si>
  <si>
    <t xml:space="preserve">295</t>
  </si>
  <si>
    <t xml:space="preserve">320</t>
  </si>
  <si>
    <t xml:space="preserve">261#</t>
  </si>
  <si>
    <t xml:space="preserve">289#</t>
  </si>
  <si>
    <t xml:space="preserve">275#</t>
  </si>
  <si>
    <t xml:space="preserve">269</t>
  </si>
  <si>
    <t xml:space="preserve">256</t>
  </si>
  <si>
    <t xml:space="preserve">224</t>
  </si>
  <si>
    <t xml:space="preserve">221</t>
  </si>
  <si>
    <t xml:space="preserve">218</t>
  </si>
  <si>
    <t xml:space="preserve">248#</t>
  </si>
  <si>
    <t xml:space="preserve">232#</t>
  </si>
  <si>
    <t xml:space="preserve">207#</t>
  </si>
  <si>
    <t xml:space="preserve">573</t>
  </si>
  <si>
    <t xml:space="preserve">544</t>
  </si>
  <si>
    <t xml:space="preserve">552</t>
  </si>
  <si>
    <t xml:space="preserve">587</t>
  </si>
  <si>
    <t xml:space="preserve">528</t>
  </si>
  <si>
    <t xml:space="preserve">538</t>
  </si>
  <si>
    <t xml:space="preserve">521#</t>
  </si>
  <si>
    <t xml:space="preserve">482#</t>
  </si>
  <si>
    <t xml:space="preserve">Measure 71611 - Age-standardised mortality rate for certain conditions originating in the perinatal period (P00-P96) per 100,000 population by sex, ACT and Australia, 2013 to 2024</t>
  </si>
  <si>
    <t xml:space="preserve">(2.3–2.9)</t>
  </si>
  <si>
    <t xml:space="preserve">(2.4–3.0)</t>
  </si>
  <si>
    <t xml:space="preserve">2.0</t>
  </si>
  <si>
    <t xml:space="preserve">(1.8–2.3)</t>
  </si>
  <si>
    <t xml:space="preserve">(1.9–2.5)</t>
  </si>
  <si>
    <t xml:space="preserve">1.9</t>
  </si>
  <si>
    <t xml:space="preserve">(1.7–2.2)</t>
  </si>
  <si>
    <t xml:space="preserve">(1.7–2.3)</t>
  </si>
  <si>
    <t xml:space="preserve">(1.6–2.1)</t>
  </si>
  <si>
    <t xml:space="preserve">(2.1–2.4)</t>
  </si>
  <si>
    <t xml:space="preserve">(1.9–2.3)</t>
  </si>
  <si>
    <t xml:space="preserve">Measure 71620 - Number of congenital malformations, deformations and chromosomal abnormalities (Q00-Q99) deaths by sex, ACT and Australia, 2013 to 2024</t>
  </si>
  <si>
    <t xml:space="preserve">313</t>
  </si>
  <si>
    <t xml:space="preserve">315</t>
  </si>
  <si>
    <t xml:space="preserve">354</t>
  </si>
  <si>
    <t xml:space="preserve">351</t>
  </si>
  <si>
    <t xml:space="preserve">388</t>
  </si>
  <si>
    <t xml:space="preserve">380#</t>
  </si>
  <si>
    <t xml:space="preserve">322#</t>
  </si>
  <si>
    <t xml:space="preserve">301#</t>
  </si>
  <si>
    <t xml:space="preserve">298</t>
  </si>
  <si>
    <t xml:space="preserve">260</t>
  </si>
  <si>
    <t xml:space="preserve">272</t>
  </si>
  <si>
    <t xml:space="preserve">303</t>
  </si>
  <si>
    <t xml:space="preserve">338</t>
  </si>
  <si>
    <t xml:space="preserve">309#</t>
  </si>
  <si>
    <t xml:space="preserve">328#</t>
  </si>
  <si>
    <t xml:space="preserve">288#</t>
  </si>
  <si>
    <t xml:space="preserve">651</t>
  </si>
  <si>
    <t xml:space="preserve">611</t>
  </si>
  <si>
    <t xml:space="preserve">604</t>
  </si>
  <si>
    <t xml:space="preserve">649</t>
  </si>
  <si>
    <t xml:space="preserve">646</t>
  </si>
  <si>
    <t xml:space="preserve">691</t>
  </si>
  <si>
    <t xml:space="preserve">630</t>
  </si>
  <si>
    <t xml:space="preserve">694</t>
  </si>
  <si>
    <t xml:space="preserve">689#</t>
  </si>
  <si>
    <t xml:space="preserve">650#</t>
  </si>
  <si>
    <t xml:space="preserve">589#</t>
  </si>
  <si>
    <t xml:space="preserve">Measure 71621 - Age-standardised congenital malformations, deformations and chromosomal abnormalities (Q00-Q99) mortality rate per 100,000 population by sex, ACT and Australia, 2013 to 2024</t>
  </si>
  <si>
    <t xml:space="preserve">(2.5–3.1)</t>
  </si>
  <si>
    <t xml:space="preserve">(2.5–3.0)</t>
  </si>
  <si>
    <t xml:space="preserve">2.0#</t>
  </si>
  <si>
    <t xml:space="preserve">(2.5–2.9)</t>
  </si>
  <si>
    <t xml:space="preserve">Measure 71630 - Number of symptoms, signs and ill-defined conditions (R00-R99) deaths by sex, ACT and Australia, 2013 to 2024</t>
  </si>
  <si>
    <t xml:space="preserve">52#</t>
  </si>
  <si>
    <t xml:space="preserve">77#</t>
  </si>
  <si>
    <t xml:space="preserve">714</t>
  </si>
  <si>
    <t xml:space="preserve">598</t>
  </si>
  <si>
    <t xml:space="preserve">522</t>
  </si>
  <si>
    <t xml:space="preserve">688</t>
  </si>
  <si>
    <t xml:space="preserve">701</t>
  </si>
  <si>
    <t xml:space="preserve">826</t>
  </si>
  <si>
    <t xml:space="preserve">1527</t>
  </si>
  <si>
    <t xml:space="preserve">1198</t>
  </si>
  <si>
    <t xml:space="preserve">1821#</t>
  </si>
  <si>
    <t xml:space="preserve">1771#</t>
  </si>
  <si>
    <t xml:space="preserve">1629#</t>
  </si>
  <si>
    <t xml:space="preserve">668</t>
  </si>
  <si>
    <t xml:space="preserve">930</t>
  </si>
  <si>
    <t xml:space="preserve">1288</t>
  </si>
  <si>
    <t xml:space="preserve">1857#</t>
  </si>
  <si>
    <t xml:space="preserve">1902#</t>
  </si>
  <si>
    <t xml:space="preserve">1862#</t>
  </si>
  <si>
    <t xml:space="preserve">1482</t>
  </si>
  <si>
    <t xml:space="preserve">1227</t>
  </si>
  <si>
    <t xml:space="preserve">1491</t>
  </si>
  <si>
    <t xml:space="preserve">1541</t>
  </si>
  <si>
    <t xml:space="preserve">1756</t>
  </si>
  <si>
    <t xml:space="preserve">2969</t>
  </si>
  <si>
    <t xml:space="preserve">2486</t>
  </si>
  <si>
    <t xml:space="preserve">3678#</t>
  </si>
  <si>
    <t xml:space="preserve">3673#</t>
  </si>
  <si>
    <t xml:space="preserve">3491#</t>
  </si>
  <si>
    <t xml:space="preserve">Measure 71631 - Age-standardised symptoms, signs and ill-defined conditions (R00-R99) mortality rate per 100,000 population by sex, ACT and Australia, 2013 to 2024</t>
  </si>
  <si>
    <t xml:space="preserve">(6.3–15.1)</t>
  </si>
  <si>
    <t xml:space="preserve">15.4#</t>
  </si>
  <si>
    <t xml:space="preserve">(10.8–21.3)</t>
  </si>
  <si>
    <t xml:space="preserve">(4.2–10.9)</t>
  </si>
  <si>
    <t xml:space="preserve">(6.9–14.9)</t>
  </si>
  <si>
    <t xml:space="preserve">14.1#</t>
  </si>
  <si>
    <t xml:space="preserve">(10.1–19.3)</t>
  </si>
  <si>
    <t xml:space="preserve">(3.6–8.2)</t>
  </si>
  <si>
    <t xml:space="preserve">(4.5–9.3)</t>
  </si>
  <si>
    <t xml:space="preserve">(4.3–8.9)</t>
  </si>
  <si>
    <t xml:space="preserve">(7.8–13.8)</t>
  </si>
  <si>
    <t xml:space="preserve">(11.8–18.7)</t>
  </si>
  <si>
    <t xml:space="preserve">(7.7–8.7)</t>
  </si>
  <si>
    <t xml:space="preserve">(11.2–12.3)</t>
  </si>
  <si>
    <t xml:space="preserve">(9.9–10.9)</t>
  </si>
  <si>
    <t xml:space="preserve">8.0</t>
  </si>
  <si>
    <t xml:space="preserve">(7.5–8.4)</t>
  </si>
  <si>
    <t xml:space="preserve">(6.3–7.0)</t>
  </si>
  <si>
    <t xml:space="preserve">9.6#</t>
  </si>
  <si>
    <t xml:space="preserve">8.9#</t>
  </si>
  <si>
    <t xml:space="preserve">(8.4–9.3)</t>
  </si>
  <si>
    <t xml:space="preserve">(5.1–5.7)</t>
  </si>
  <si>
    <t xml:space="preserve">(5.4–5.9)</t>
  </si>
  <si>
    <t xml:space="preserve">(9.2–9.9)</t>
  </si>
  <si>
    <t xml:space="preserve">11.0#</t>
  </si>
  <si>
    <t xml:space="preserve">(10.6–11.4)</t>
  </si>
  <si>
    <t xml:space="preserve">(10.4–11.1)</t>
  </si>
  <si>
    <t xml:space="preserve">(9.4–10.0)</t>
  </si>
  <si>
    <t xml:space="preserve">Measure 71640 - Number of land transport accidents (V01-V89) deaths by sex, ACT and Australia, 2013 to 2024</t>
  </si>
  <si>
    <t xml:space="preserve">975</t>
  </si>
  <si>
    <t xml:space="preserve">937</t>
  </si>
  <si>
    <t xml:space="preserve">976</t>
  </si>
  <si>
    <t xml:space="preserve">972</t>
  </si>
  <si>
    <t xml:space="preserve">1013</t>
  </si>
  <si>
    <t xml:space="preserve">997</t>
  </si>
  <si>
    <t xml:space="preserve">1034#</t>
  </si>
  <si>
    <t xml:space="preserve">1031#</t>
  </si>
  <si>
    <t xml:space="preserve">366</t>
  </si>
  <si>
    <t xml:space="preserve">372</t>
  </si>
  <si>
    <t xml:space="preserve">371</t>
  </si>
  <si>
    <t xml:space="preserve">357</t>
  </si>
  <si>
    <t xml:space="preserve">321</t>
  </si>
  <si>
    <t xml:space="preserve">319#</t>
  </si>
  <si>
    <t xml:space="preserve">334#</t>
  </si>
  <si>
    <t xml:space="preserve">298#</t>
  </si>
  <si>
    <t xml:space="preserve">1347</t>
  </si>
  <si>
    <t xml:space="preserve">1426</t>
  </si>
  <si>
    <t xml:space="preserve">1368</t>
  </si>
  <si>
    <t xml:space="preserve">1334</t>
  </si>
  <si>
    <t xml:space="preserve">1257</t>
  </si>
  <si>
    <t xml:space="preserve">1292</t>
  </si>
  <si>
    <t xml:space="preserve">1353#</t>
  </si>
  <si>
    <t xml:space="preserve">1365#</t>
  </si>
  <si>
    <t xml:space="preserve">1235#</t>
  </si>
  <si>
    <t xml:space="preserve">Measure 71641 - Age-standardised land transport accidents (V01-V89) mortality rate per 100,000 population by sex, ACT and Australia, 2013 to 2024</t>
  </si>
  <si>
    <t xml:space="preserve">(7.8–8.9)</t>
  </si>
  <si>
    <t xml:space="preserve">(8.2–9.3)</t>
  </si>
  <si>
    <t xml:space="preserve">(7.2–8.2)</t>
  </si>
  <si>
    <t xml:space="preserve">(7.4–8.4)</t>
  </si>
  <si>
    <t xml:space="preserve">(6.8–7.7)</t>
  </si>
  <si>
    <t xml:space="preserve">(7.3–8.2)</t>
  </si>
  <si>
    <t xml:space="preserve">(7.1–8.1)</t>
  </si>
  <si>
    <t xml:space="preserve">(5.3–5.9)</t>
  </si>
  <si>
    <t xml:space="preserve">(5.2–5.8)</t>
  </si>
  <si>
    <t xml:space="preserve">(4.7–5.3)</t>
  </si>
  <si>
    <t xml:space="preserve">(4.8–5.4)</t>
  </si>
  <si>
    <t xml:space="preserve">(4.6–5.2)</t>
  </si>
  <si>
    <t xml:space="preserve">Measure 71650 - Number of accidental falls (W00-W19) deaths, ACT and Australia, 2013 to 2024</t>
  </si>
  <si>
    <t xml:space="preserve">47#</t>
  </si>
  <si>
    <t xml:space="preserve">1120</t>
  </si>
  <si>
    <t xml:space="preserve">1331</t>
  </si>
  <si>
    <t xml:space="preserve">1397</t>
  </si>
  <si>
    <t xml:space="preserve">1575</t>
  </si>
  <si>
    <t xml:space="preserve">1767</t>
  </si>
  <si>
    <t xml:space="preserve">1956</t>
  </si>
  <si>
    <t xml:space="preserve">2062#</t>
  </si>
  <si>
    <t xml:space="preserve">2154#</t>
  </si>
  <si>
    <t xml:space="preserve">2042#</t>
  </si>
  <si>
    <t xml:space="preserve">1235</t>
  </si>
  <si>
    <t xml:space="preserve">1351</t>
  </si>
  <si>
    <t xml:space="preserve">1431</t>
  </si>
  <si>
    <t xml:space="preserve">1548</t>
  </si>
  <si>
    <t xml:space="preserve">1580</t>
  </si>
  <si>
    <t xml:space="preserve">1607</t>
  </si>
  <si>
    <t xml:space="preserve">1925</t>
  </si>
  <si>
    <t xml:space="preserve">2028#</t>
  </si>
  <si>
    <t xml:space="preserve">1976#</t>
  </si>
  <si>
    <t xml:space="preserve">1895#</t>
  </si>
  <si>
    <t xml:space="preserve">2099</t>
  </si>
  <si>
    <t xml:space="preserve">2355</t>
  </si>
  <si>
    <t xml:space="preserve">2540</t>
  </si>
  <si>
    <t xml:space="preserve">2762</t>
  </si>
  <si>
    <t xml:space="preserve">2945</t>
  </si>
  <si>
    <t xml:space="preserve">3092</t>
  </si>
  <si>
    <t xml:space="preserve">3182</t>
  </si>
  <si>
    <t xml:space="preserve">3452</t>
  </si>
  <si>
    <t xml:space="preserve">3881</t>
  </si>
  <si>
    <t xml:space="preserve">4090#</t>
  </si>
  <si>
    <t xml:space="preserve">4130#</t>
  </si>
  <si>
    <t xml:space="preserve">3937#</t>
  </si>
  <si>
    <t xml:space="preserve">Measure 71651 - Age-standardised accidental falls (W00-W19) mortality rate per 100,000 population by sex, ACT and Australia, 2013 to 2024</t>
  </si>
  <si>
    <t xml:space="preserve">(11.7–24.0)</t>
  </si>
  <si>
    <t xml:space="preserve">(8.4–18.6)</t>
  </si>
  <si>
    <t xml:space="preserve">(7.0–16.3)</t>
  </si>
  <si>
    <t xml:space="preserve">(5.7–14.0)</t>
  </si>
  <si>
    <t xml:space="preserve">(6.7–15.4)</t>
  </si>
  <si>
    <t xml:space="preserve">(4.8–11.7)</t>
  </si>
  <si>
    <t xml:space="preserve">(8.2–16.5)</t>
  </si>
  <si>
    <t xml:space="preserve">(4.6–11.0)</t>
  </si>
  <si>
    <t xml:space="preserve">(4.0–10.0)</t>
  </si>
  <si>
    <t xml:space="preserve">(5.3–11.4)</t>
  </si>
  <si>
    <t xml:space="preserve">(5.0–10.7)</t>
  </si>
  <si>
    <t xml:space="preserve">(7.5–14.0)</t>
  </si>
  <si>
    <t xml:space="preserve">(5.4–10.9)</t>
  </si>
  <si>
    <t xml:space="preserve">(8.4–14.8)</t>
  </si>
  <si>
    <t xml:space="preserve">(7.4–13.2)</t>
  </si>
  <si>
    <t xml:space="preserve">(8.8–14.9)</t>
  </si>
  <si>
    <t xml:space="preserve">(6.5–11.7)</t>
  </si>
  <si>
    <t xml:space="preserve">(5.6–10.5)</t>
  </si>
  <si>
    <t xml:space="preserve">(8.1–9.2)</t>
  </si>
  <si>
    <t xml:space="preserve">(8.8–9.9)</t>
  </si>
  <si>
    <t xml:space="preserve">(9.1–10.2)</t>
  </si>
  <si>
    <t xml:space="preserve">(10.0–11.2)</t>
  </si>
  <si>
    <t xml:space="preserve">(10.6–11.7)</t>
  </si>
  <si>
    <t xml:space="preserve">(11.6–12.7)</t>
  </si>
  <si>
    <t xml:space="preserve">12.9</t>
  </si>
  <si>
    <t xml:space="preserve">(12.4–13.5)</t>
  </si>
  <si>
    <t xml:space="preserve">13.2#</t>
  </si>
  <si>
    <t xml:space="preserve">(12.6–13.8)</t>
  </si>
  <si>
    <t xml:space="preserve">(12.7–13.8)</t>
  </si>
  <si>
    <t xml:space="preserve">12.1#</t>
  </si>
  <si>
    <t xml:space="preserve">(5.9–6.6)</t>
  </si>
  <si>
    <t xml:space="preserve">(7.0–7.9)</t>
  </si>
  <si>
    <t xml:space="preserve">(7.6–8.5)</t>
  </si>
  <si>
    <t xml:space="preserve">(7.8–8.6)</t>
  </si>
  <si>
    <t xml:space="preserve">(8.6–9.4)</t>
  </si>
  <si>
    <t xml:space="preserve">(7.7–8.3)</t>
  </si>
  <si>
    <t xml:space="preserve">(8.1–8.7)</t>
  </si>
  <si>
    <t xml:space="preserve">(8.5–9.2)</t>
  </si>
  <si>
    <t xml:space="preserve">(8.9–9.6)</t>
  </si>
  <si>
    <t xml:space="preserve">(9.1–9.8)</t>
  </si>
  <si>
    <t xml:space="preserve">(9.7–10.3)</t>
  </si>
  <si>
    <t xml:space="preserve">(10.5–11.2)</t>
  </si>
  <si>
    <t xml:space="preserve">11.1#</t>
  </si>
  <si>
    <t xml:space="preserve">(10.8–11.5)</t>
  </si>
  <si>
    <t xml:space="preserve">(10.6–11.2)</t>
  </si>
  <si>
    <t xml:space="preserve">(9.7–10.4)</t>
  </si>
  <si>
    <t xml:space="preserve">Measure 71660 - Number of accidental poisoning (X40-X49) deaths, ACT and Australia, 2013 to 2024</t>
  </si>
  <si>
    <t xml:space="preserve">865</t>
  </si>
  <si>
    <t xml:space="preserve">904</t>
  </si>
  <si>
    <t xml:space="preserve">1008</t>
  </si>
  <si>
    <t xml:space="preserve">1043</t>
  </si>
  <si>
    <t xml:space="preserve">1090</t>
  </si>
  <si>
    <t xml:space="preserve">1024</t>
  </si>
  <si>
    <t xml:space="preserve">963</t>
  </si>
  <si>
    <t xml:space="preserve">983</t>
  </si>
  <si>
    <t xml:space="preserve">951#</t>
  </si>
  <si>
    <t xml:space="preserve">861#</t>
  </si>
  <si>
    <t xml:space="preserve">414</t>
  </si>
  <si>
    <t xml:space="preserve">410</t>
  </si>
  <si>
    <t xml:space="preserve">464</t>
  </si>
  <si>
    <t xml:space="preserve">402</t>
  </si>
  <si>
    <t xml:space="preserve">430#</t>
  </si>
  <si>
    <t xml:space="preserve">377#</t>
  </si>
  <si>
    <t xml:space="preserve">1057</t>
  </si>
  <si>
    <t xml:space="preserve">1279</t>
  </si>
  <si>
    <t xml:space="preserve">1458</t>
  </si>
  <si>
    <t xml:space="preserve">1494</t>
  </si>
  <si>
    <t xml:space="preserve">1561</t>
  </si>
  <si>
    <t xml:space="preserve">1381#</t>
  </si>
  <si>
    <t xml:space="preserve">1215#</t>
  </si>
  <si>
    <t xml:space="preserve">1340#</t>
  </si>
  <si>
    <t xml:space="preserve">Measure 71661 - Age-standardised accidental poisoning (X40-X49) mortality rate per 100,000 population by sex, ACT and Australia, 2013 to 2024</t>
  </si>
  <si>
    <t xml:space="preserve">(5.8–14.4)</t>
  </si>
  <si>
    <t xml:space="preserve">(6.7–15.6)</t>
  </si>
  <si>
    <t xml:space="preserve">(4.0–9.2)</t>
  </si>
  <si>
    <t xml:space="preserve">(3.5–8.4)</t>
  </si>
  <si>
    <t xml:space="preserve">(4.1–9.2)</t>
  </si>
  <si>
    <t xml:space="preserve">(3.4–8.0)</t>
  </si>
  <si>
    <t xml:space="preserve">(3.5–8.2)</t>
  </si>
  <si>
    <t xml:space="preserve">(5.0–10.2)</t>
  </si>
  <si>
    <t xml:space="preserve">(4.4–9.4)</t>
  </si>
  <si>
    <t xml:space="preserve">(5.8–6.7)</t>
  </si>
  <si>
    <t xml:space="preserve">(8.4–9.4)</t>
  </si>
  <si>
    <t xml:space="preserve">(7.9–8.9)</t>
  </si>
  <si>
    <t xml:space="preserve">(7.3–8.3)</t>
  </si>
  <si>
    <t xml:space="preserve">(7.1–8.0)</t>
  </si>
  <si>
    <t xml:space="preserve">(6.8–7.8)</t>
  </si>
  <si>
    <t xml:space="preserve">(3.0–3.6)</t>
  </si>
  <si>
    <t xml:space="preserve">(5.3–6.0)</t>
  </si>
  <si>
    <t xml:space="preserve">(5.9–6.5)</t>
  </si>
  <si>
    <t xml:space="preserve">(6.1–6.7)</t>
  </si>
  <si>
    <t xml:space="preserve">(5.7–6.3)</t>
  </si>
  <si>
    <t xml:space="preserve">Measure 71670 - Number of dementia and Alzheimer's disease (F01,F03,G30) deaths by sex, ACT and Australia, 2013 to 2024</t>
  </si>
  <si>
    <t xml:space="preserve">65</t>
  </si>
  <si>
    <t xml:space="preserve">85</t>
  </si>
  <si>
    <t xml:space="preserve">88#</t>
  </si>
  <si>
    <t xml:space="preserve">95#</t>
  </si>
  <si>
    <t xml:space="preserve">98#</t>
  </si>
  <si>
    <t xml:space="preserve">115</t>
  </si>
  <si>
    <t xml:space="preserve">137</t>
  </si>
  <si>
    <t xml:space="preserve">148</t>
  </si>
  <si>
    <t xml:space="preserve">142</t>
  </si>
  <si>
    <t xml:space="preserve">171#</t>
  </si>
  <si>
    <t xml:space="preserve">159#</t>
  </si>
  <si>
    <t xml:space="preserve">165#</t>
  </si>
  <si>
    <t xml:space="preserve">177</t>
  </si>
  <si>
    <t xml:space="preserve">180</t>
  </si>
  <si>
    <t xml:space="preserve">205</t>
  </si>
  <si>
    <t xml:space="preserve">196</t>
  </si>
  <si>
    <t xml:space="preserve">230</t>
  </si>
  <si>
    <t xml:space="preserve">227</t>
  </si>
  <si>
    <t xml:space="preserve">254#</t>
  </si>
  <si>
    <t xml:space="preserve">263#</t>
  </si>
  <si>
    <t xml:space="preserve">3644</t>
  </si>
  <si>
    <t xml:space="preserve">4155</t>
  </si>
  <si>
    <t xml:space="preserve">4353</t>
  </si>
  <si>
    <t xml:space="preserve">4652</t>
  </si>
  <si>
    <t xml:space="preserve">4998</t>
  </si>
  <si>
    <t xml:space="preserve">5025</t>
  </si>
  <si>
    <t xml:space="preserve">5409</t>
  </si>
  <si>
    <t xml:space="preserve">5338</t>
  </si>
  <si>
    <t xml:space="preserve">5704</t>
  </si>
  <si>
    <t xml:space="preserve">6147#</t>
  </si>
  <si>
    <t xml:space="preserve">6086#</t>
  </si>
  <si>
    <t xml:space="preserve">6259#</t>
  </si>
  <si>
    <t xml:space="preserve">7343</t>
  </si>
  <si>
    <t xml:space="preserve">7904</t>
  </si>
  <si>
    <t xml:space="preserve">8131</t>
  </si>
  <si>
    <t xml:space="preserve">8481</t>
  </si>
  <si>
    <t xml:space="preserve">9031</t>
  </si>
  <si>
    <t xml:space="preserve">8991</t>
  </si>
  <si>
    <t xml:space="preserve">9588</t>
  </si>
  <si>
    <t xml:space="preserve">9396</t>
  </si>
  <si>
    <t xml:space="preserve">10305</t>
  </si>
  <si>
    <t xml:space="preserve">11018#</t>
  </si>
  <si>
    <t xml:space="preserve">10535#</t>
  </si>
  <si>
    <t xml:space="preserve">10403#</t>
  </si>
  <si>
    <t xml:space="preserve">10987</t>
  </si>
  <si>
    <t xml:space="preserve">12059</t>
  </si>
  <si>
    <t xml:space="preserve">12484</t>
  </si>
  <si>
    <t xml:space="preserve">13133</t>
  </si>
  <si>
    <t xml:space="preserve">14029</t>
  </si>
  <si>
    <t xml:space="preserve">14016</t>
  </si>
  <si>
    <t xml:space="preserve">14997</t>
  </si>
  <si>
    <t xml:space="preserve">14734</t>
  </si>
  <si>
    <t xml:space="preserve">16009</t>
  </si>
  <si>
    <t xml:space="preserve">17165#</t>
  </si>
  <si>
    <t xml:space="preserve">16621#</t>
  </si>
  <si>
    <t xml:space="preserve">16662#</t>
  </si>
  <si>
    <t xml:space="preserve">Measure 71671 - Age-standardised dementia and Alzheimer's disease (F01,F03,G30) mortality rate per 100,000 population by sex, ACT and Australia, 2013 to 2024</t>
  </si>
  <si>
    <t xml:space="preserve">(19.8–38.2)</t>
  </si>
  <si>
    <t xml:space="preserve">(17.3–34.2)</t>
  </si>
  <si>
    <t xml:space="preserve">(20.3–37.9)</t>
  </si>
  <si>
    <t xml:space="preserve">43.6</t>
  </si>
  <si>
    <t xml:space="preserve">(33.9–55.1)</t>
  </si>
  <si>
    <t xml:space="preserve">38.9</t>
  </si>
  <si>
    <t xml:space="preserve">(30.0–49.6)</t>
  </si>
  <si>
    <t xml:space="preserve">39.4</t>
  </si>
  <si>
    <t xml:space="preserve">(30.5–49.9)</t>
  </si>
  <si>
    <t xml:space="preserve">39.7</t>
  </si>
  <si>
    <t xml:space="preserve">(31.1–50.1)</t>
  </si>
  <si>
    <t xml:space="preserve">42.5</t>
  </si>
  <si>
    <t xml:space="preserve">(33.8–52.8)</t>
  </si>
  <si>
    <t xml:space="preserve">42.1</t>
  </si>
  <si>
    <t xml:space="preserve">(33.6–52.0)</t>
  </si>
  <si>
    <t xml:space="preserve">41.9#</t>
  </si>
  <si>
    <t xml:space="preserve">(33.6–51.6)</t>
  </si>
  <si>
    <t xml:space="preserve">43.4#</t>
  </si>
  <si>
    <t xml:space="preserve">(35.1–53.1)</t>
  </si>
  <si>
    <t xml:space="preserve">42.5#</t>
  </si>
  <si>
    <t xml:space="preserve">(34.5–51.8)</t>
  </si>
  <si>
    <t xml:space="preserve">38.3</t>
  </si>
  <si>
    <t xml:space="preserve">(30.2–47.9)</t>
  </si>
  <si>
    <t xml:space="preserve">40.9</t>
  </si>
  <si>
    <t xml:space="preserve">(32.9–50.2)</t>
  </si>
  <si>
    <t xml:space="preserve">37.3</t>
  </si>
  <si>
    <t xml:space="preserve">(29.8–46.1)</t>
  </si>
  <si>
    <t xml:space="preserve">(35.6–52.9)</t>
  </si>
  <si>
    <t xml:space="preserve">(36.8–53.7)</t>
  </si>
  <si>
    <t xml:space="preserve">51.7</t>
  </si>
  <si>
    <t xml:space="preserve">(43.3–61.2)</t>
  </si>
  <si>
    <t xml:space="preserve">46.0</t>
  </si>
  <si>
    <t xml:space="preserve">(38.2–54.9)</t>
  </si>
  <si>
    <t xml:space="preserve">53.9</t>
  </si>
  <si>
    <t xml:space="preserve">(45.5–63.4)</t>
  </si>
  <si>
    <t xml:space="preserve">49.7</t>
  </si>
  <si>
    <t xml:space="preserve">(41.8–58.7)</t>
  </si>
  <si>
    <t xml:space="preserve">55.7#</t>
  </si>
  <si>
    <t xml:space="preserve">(47.7–64.8)</t>
  </si>
  <si>
    <t xml:space="preserve">50.6#</t>
  </si>
  <si>
    <t xml:space="preserve">(43.0–59.2)</t>
  </si>
  <si>
    <t xml:space="preserve">51.0#</t>
  </si>
  <si>
    <t xml:space="preserve">(43.4–59.4)</t>
  </si>
  <si>
    <t xml:space="preserve">33.7</t>
  </si>
  <si>
    <t xml:space="preserve">(27.9–40.4)</t>
  </si>
  <si>
    <t xml:space="preserve">34.8</t>
  </si>
  <si>
    <t xml:space="preserve">(29.0–41.3)</t>
  </si>
  <si>
    <t xml:space="preserve">(28.2–40.2)</t>
  </si>
  <si>
    <t xml:space="preserve">44.2</t>
  </si>
  <si>
    <t xml:space="preserve">(37.8–51.2)</t>
  </si>
  <si>
    <t xml:space="preserve">43.0</t>
  </si>
  <si>
    <t xml:space="preserve">(36.9–49.8)</t>
  </si>
  <si>
    <t xml:space="preserve">46.9</t>
  </si>
  <si>
    <t xml:space="preserve">(40.6–53.8)</t>
  </si>
  <si>
    <t xml:space="preserve">43.8</t>
  </si>
  <si>
    <t xml:space="preserve">(37.8–50.4)</t>
  </si>
  <si>
    <t xml:space="preserve">49.1</t>
  </si>
  <si>
    <t xml:space="preserve">(42.9–55.9)</t>
  </si>
  <si>
    <t xml:space="preserve">46.7</t>
  </si>
  <si>
    <t xml:space="preserve">(40.8–53.2)</t>
  </si>
  <si>
    <t xml:space="preserve">50.4#</t>
  </si>
  <si>
    <t xml:space="preserve">(44.4–57.0)</t>
  </si>
  <si>
    <t xml:space="preserve">47.7#</t>
  </si>
  <si>
    <t xml:space="preserve">(42.0–54.0)</t>
  </si>
  <si>
    <t xml:space="preserve">47.6#</t>
  </si>
  <si>
    <t xml:space="preserve">(42.0–53.7)</t>
  </si>
  <si>
    <t xml:space="preserve">32.2</t>
  </si>
  <si>
    <t xml:space="preserve">(31.1–33.2)</t>
  </si>
  <si>
    <t xml:space="preserve">35.1</t>
  </si>
  <si>
    <t xml:space="preserve">(34.1–36.2)</t>
  </si>
  <si>
    <t xml:space="preserve">(34.4–36.5)</t>
  </si>
  <si>
    <t xml:space="preserve">36.5</t>
  </si>
  <si>
    <t xml:space="preserve">(35.5–37.6)</t>
  </si>
  <si>
    <t xml:space="preserve">37.9</t>
  </si>
  <si>
    <t xml:space="preserve">(36.9–39.0)</t>
  </si>
  <si>
    <t xml:space="preserve">37.0</t>
  </si>
  <si>
    <t xml:space="preserve">(36.0–38.1)</t>
  </si>
  <si>
    <t xml:space="preserve">38.5</t>
  </si>
  <si>
    <t xml:space="preserve">(37.5–39.6)</t>
  </si>
  <si>
    <t xml:space="preserve">(35.6–37.6)</t>
  </si>
  <si>
    <t xml:space="preserve">(36.6–38.6)</t>
  </si>
  <si>
    <t xml:space="preserve">39.0#</t>
  </si>
  <si>
    <t xml:space="preserve">(38.0–40.0)</t>
  </si>
  <si>
    <t xml:space="preserve">37.3#</t>
  </si>
  <si>
    <t xml:space="preserve">(36.4–38.3)</t>
  </si>
  <si>
    <t xml:space="preserve">36.8#</t>
  </si>
  <si>
    <t xml:space="preserve">(35.9–37.7)</t>
  </si>
  <si>
    <t xml:space="preserve">40.2</t>
  </si>
  <si>
    <t xml:space="preserve">(39.3–41.2)</t>
  </si>
  <si>
    <t xml:space="preserve">(41.5–43.4)</t>
  </si>
  <si>
    <t xml:space="preserve">42.6</t>
  </si>
  <si>
    <t xml:space="preserve">(41.7–43.6)</t>
  </si>
  <si>
    <t xml:space="preserve">43.4</t>
  </si>
  <si>
    <t xml:space="preserve">(42.5–44.4)</t>
  </si>
  <si>
    <t xml:space="preserve">45.5</t>
  </si>
  <si>
    <t xml:space="preserve">(44.6–46.5)</t>
  </si>
  <si>
    <t xml:space="preserve">44.5</t>
  </si>
  <si>
    <t xml:space="preserve">(43.5–45.4)</t>
  </si>
  <si>
    <t xml:space="preserve">46.5</t>
  </si>
  <si>
    <t xml:space="preserve">(45.6–47.5)</t>
  </si>
  <si>
    <t xml:space="preserve">(43.6–45.5)</t>
  </si>
  <si>
    <t xml:space="preserve">47.7</t>
  </si>
  <si>
    <t xml:space="preserve">(46.8–48.7)</t>
  </si>
  <si>
    <t xml:space="preserve">49.8#</t>
  </si>
  <si>
    <t xml:space="preserve">(48.9–50.7)</t>
  </si>
  <si>
    <t xml:space="preserve">46.7#</t>
  </si>
  <si>
    <t xml:space="preserve">(45.8–47.7)</t>
  </si>
  <si>
    <t xml:space="preserve">44.5#</t>
  </si>
  <si>
    <t xml:space="preserve">(43.7–45.4)</t>
  </si>
  <si>
    <t xml:space="preserve">(36.6–38.1)</t>
  </si>
  <si>
    <t xml:space="preserve">39.8</t>
  </si>
  <si>
    <t xml:space="preserve">(39.1–40.5)</t>
  </si>
  <si>
    <t xml:space="preserve">(39.3–40.7)</t>
  </si>
  <si>
    <t xml:space="preserve">(40.2–41.6)</t>
  </si>
  <si>
    <t xml:space="preserve">42.7</t>
  </si>
  <si>
    <t xml:space="preserve">(42.0–43.4)</t>
  </si>
  <si>
    <t xml:space="preserve">41.7</t>
  </si>
  <si>
    <t xml:space="preserve">(41.0–42.4)</t>
  </si>
  <si>
    <t xml:space="preserve">(42.7–44.1)</t>
  </si>
  <si>
    <t xml:space="preserve">41.4</t>
  </si>
  <si>
    <t xml:space="preserve">(40.8–42.1)</t>
  </si>
  <si>
    <t xml:space="preserve">43.7</t>
  </si>
  <si>
    <t xml:space="preserve">(43.0–44.4)</t>
  </si>
  <si>
    <t xml:space="preserve">45.5#</t>
  </si>
  <si>
    <t xml:space="preserve">(44.8–46.1)</t>
  </si>
  <si>
    <t xml:space="preserve">42.9#</t>
  </si>
  <si>
    <t xml:space="preserve">(42.2–43.6)</t>
  </si>
  <si>
    <t xml:space="preserve">41.4#</t>
  </si>
  <si>
    <t xml:space="preserve">(40.7–42.0)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</si>
</sst>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22">
    <font>
      <sz val="8"/>
      <color theme="1"/>
      <name val="Calibri"/>
      <family val="2"/>
      <scheme val="minor"/>
    </font>
    <font>
      <sz val="24"/>
      <color theme="0"/>
      <name val="Arial"/>
      <family val="2"/>
    </font>
    <font>
      <sz val="9"/>
      <color theme="1"/>
      <name val="Calibri"/>
      <family val="2"/>
      <scheme val="minor"/>
    </font>
    <font>
      <sz val="10"/>
      <color theme="1"/>
      <name val="Calibri"/>
      <family val="2"/>
      <scheme val="minor"/>
    </font>
    <font>
      <sz val="10"/>
      <color theme="10"/>
      <name val="Calibri"/>
      <family val="2"/>
      <scheme val="minor"/>
      <u val="single"/>
    </font>
    <font>
      <sz val="9"/>
      <color theme="1"/>
      <name val="Arial"/>
      <family val="2"/>
    </font>
    <font>
      <sz val="10"/>
      <color theme="0"/>
      <name val="Calibri"/>
      <family val="2"/>
      <scheme val="minor"/>
      <b/>
    </font>
    <font>
      <sz val="9"/>
      <color theme="0"/>
      <name val="Arial"/>
      <family val="2"/>
    </font>
    <font>
      <sz val="10"/>
      <color theme="1"/>
      <name val="Calibri"/>
      <family val="2"/>
      <scheme val="minor"/>
      <b/>
    </font>
    <font>
      <sz val="10"/>
      <color rgb="FF000000"/>
      <name val="Calibri"/>
      <family val="2"/>
      <scheme val="minor"/>
      <b/>
    </font>
    <font>
      <sz val="8"/>
      <color theme="10"/>
      <name val="Calibri"/>
      <family val="2"/>
      <scheme val="minor"/>
      <u val="single"/>
    </font>
    <font>
      <sz val="8"/>
      <color theme="10"/>
      <name val="Calibri"/>
      <u val="single"/>
    </font>
    <font>
      <sz val="8"/>
      <color theme="1"/>
      <name val="Calibri"/>
    </font>
    <font>
      <sz val="10"/>
      <color theme="10"/>
      <name val="Calibri"/>
      <u val="single"/>
    </font>
    <font>
      <sz val="10"/>
      <color theme="1"/>
      <name val="Calibri"/>
      <b/>
    </font>
    <font>
      <sz val="10"/>
      <color theme="1"/>
      <name val="Calibri"/>
    </font>
    <font>
      <sz val="8"/>
      <color theme="1"/>
      <name val="Arial"/>
      <family val="2"/>
      <b/>
    </font>
    <font>
      <sz val="8"/>
      <color theme="1"/>
      <name val="Arial"/>
      <family val="2"/>
    </font>
    <font>
      <sz val="8"/>
      <color theme="1"/>
      <name val="Calibri"/>
      <b/>
    </font>
    <font>
      <sz val="9"/>
      <color theme="1"/>
      <name val="Book Antiqua"/>
      <family val="1"/>
      <b/>
    </font>
    <font>
      <sz val="8"/>
      <color theme="1" tint="0.249977111117893"/>
      <name val="Arial"/>
      <family val="2"/>
      <i/>
    </font>
    <font>
      <sz val="8"/>
      <color theme="1"/>
      <name val="Calibri"/>
      <i/>
    </font>
  </fonts>
  <fills count="4">
    <fill>
      <patternFill patternType="none"/>
    </fill>
    <fill>
      <patternFill patternType="gray125"/>
    </fill>
    <fill>
      <patternFill patternType="solid">
        <fgColor rgb="FF562C8C"/>
        <bgColor indexed="64"/>
      </patternFill>
    </fill>
    <fill>
      <patternFill patternType="solid">
        <fgColor rgb="FFF2F2F2"/>
      </patternFill>
    </fill>
  </fills>
  <borders count="29">
    <border>
      <left/>
      <right/>
      <top/>
      <bottom/>
      <diagonal/>
    </border>
    <border>
      <left style="medium">
        <color indexed="64"/>
      </left>
      <top style="medium">
        <color indexed="64"/>
      </top>
    </border>
    <border>
      <top style="medium">
        <color indexed="64"/>
      </top>
    </border>
    <border>
      <left style="medium">
        <color indexed="64"/>
      </left>
    </border>
    <border>
      <left style="medium">
        <color indexed="64"/>
      </left>
      <right style="medium">
        <color indexed="64"/>
      </right>
      <bottom style="medium">
        <color indexed="64"/>
      </bottom>
    </border>
    <border>
      <right style="medium">
        <color indexed="64"/>
      </right>
      <bottom style="medium">
        <color indexed="64"/>
      </bottom>
    </border>
    <border>
      <right style="medium">
        <color indexed="64"/>
      </right>
    </border>
    <border>
      <left style="medium">
        <color indexed="64"/>
      </left>
      <bottom style="medium">
        <color indexed="64"/>
      </bottom>
    </border>
    <border>
      <left style="medium">
        <color indexed="64"/>
      </left>
      <right style="medium">
        <color indexed="64"/>
      </right>
      <top style="medium">
        <color indexed="64"/>
      </top>
      <bottom style="medium">
        <color indexed="64"/>
      </bottom>
    </border>
    <border>
      <right style="medium">
        <color indexed="64"/>
      </right>
      <top style="medium">
        <color indexed="64"/>
      </top>
      <bottom style="medium">
        <color indexed="64"/>
      </bottom>
    </border>
    <border>
      <bottom style="medium">
        <color indexed="64"/>
      </bottom>
    </border>
    <border>
      <left style="medium">
        <color indexed="64"/>
      </left>
      <top style="medium">
        <color indexed="64"/>
      </top>
      <bottom style="medium">
        <color indexed="64"/>
      </bottom>
    </border>
    <border>
      <top style="medium">
        <color indexed="64"/>
      </top>
      <bottom style="medium">
        <color indexed="64"/>
      </bottom>
    </border>
    <border>
      <bottom style="medium">
        <color rgb="FF000000"/>
      </bottom>
    </border>
    <border>
      <left style="medium">
        <color rgb="FF000000"/>
      </left>
    </border>
    <border>
      <left style="medium">
        <color rgb="FF000000"/>
      </left>
      <bottom style="medium">
        <color rgb="FF000000"/>
      </bottom>
    </border>
    <border>
      <right style="medium">
        <color rgb="FF000000"/>
      </right>
      <bottom style="medium">
        <color rgb="FF000000"/>
      </bottom>
    </border>
    <border>
      <right style="medium">
        <color rgb="FF000000"/>
      </right>
    </border>
    <border>
      <top style="thin">
        <color theme="4"/>
      </top>
    </border>
    <border>
      <top style="thin">
        <color rgb="FF000000"/>
      </top>
      <bottom style="thin">
        <color rgb="FF000000"/>
      </bottom>
    </border>
    <border>
      <top style="medium">
        <color rgb="FF000000"/>
      </top>
    </border>
    <border>
      <left style="medium">
        <color rgb="FF000000"/>
      </left>
      <bottom style="thin">
        <color theme="4"/>
      </bottom>
    </border>
    <border>
      <left style="medium">
        <color rgb="FF000000"/>
      </left>
      <top style="thin">
        <color rgb="FF000000"/>
      </top>
      <bottom style="thin">
        <color rgb="FF000000"/>
      </bottom>
    </border>
    <border>
      <left style="medium">
        <color rgb="FF000000"/>
      </left>
      <top style="medium">
        <color rgb="FF000000"/>
      </top>
    </border>
    <border>
      <right style="medium">
        <color rgb="FF000000"/>
      </right>
      <top style="thin">
        <color rgb="FF000000"/>
      </top>
      <bottom style="thin">
        <color rgb="FF000000"/>
      </bottom>
    </border>
    <border>
      <right style="medium">
        <color rgb="FF000000"/>
      </right>
      <top style="medium">
        <color rgb="FF000000"/>
      </top>
    </border>
    <border>
      <top style="thin">
        <color rgb="FF000000"/>
      </top>
    </border>
    <border>
      <left style="medium">
        <color rgb="FF000000"/>
      </left>
      <top style="thin">
        <color rgb="FF000000"/>
      </top>
    </border>
    <border>
      <right style="medium">
        <color rgb="FF000000"/>
      </right>
      <top style="thin">
        <color rgb="FF000000"/>
      </top>
    </border>
  </borders>
  <cellStyleXfs count="1">
    <xf numFmtId="0" fontId="0" fillId="0" borderId="0"/>
  </cellStyleXfs>
  <cellXfs count="70">
    <xf numFmtId="0" fontId="0" fillId="0" borderId="0" xfId="0"/>
    <xf numFmtId="0" fontId="1" fillId="2" borderId="1" xfId="0" applyFont="1" applyFill="1" applyBorder="1" applyAlignment="1">
      <alignment horizontal="left" vertical="center" indent="1"/>
    </xf>
    <xf numFmtId="0" fontId="1" fillId="2" borderId="2" xfId="0" applyFont="1" applyFill="1" applyBorder="1" applyAlignment="1">
      <alignment horizontal="left" vertical="center" indent="1"/>
    </xf>
    <xf numFmtId="0" fontId="2" fillId="0" borderId="3" xfId="0" applyFont="1" applyBorder="1"/>
    <xf numFmtId="0" fontId="3" fillId="0" borderId="0" xfId="0" applyFont="1" applyAlignment="1">
      <alignment vertical="center"/>
    </xf>
    <xf numFmtId="0" fontId="3" fillId="0" borderId="4" xfId="0" applyFont="1" applyBorder="1" applyAlignment="1">
      <alignment horizontal="left" vertical="center" indent="1" wrapText="1"/>
    </xf>
    <xf numFmtId="0" fontId="3" fillId="0" borderId="5" xfId="0" applyFont="1" applyBorder="1" applyAlignment="1">
      <alignment horizontal="center" vertical="center" wrapText="1"/>
    </xf>
    <xf numFmtId="0" fontId="2" fillId="0" borderId="6" xfId="0" applyFont="1" applyBorder="1"/>
    <xf numFmtId="0" fontId="4" fillId="0" borderId="0" xfId="0" applyFont="1" applyAlignment="1">
      <alignment horizontal="left" vertical="center"/>
    </xf>
    <xf numFmtId="0" fontId="5" fillId="2" borderId="2" xfId="0" applyFont="1" applyFill="1" applyBorder="1" applyAlignment="1">
      <alignment horizontal="left"/>
    </xf>
    <xf numFmtId="0" fontId="2" fillId="0" borderId="7" xfId="0" applyFont="1" applyBorder="1"/>
    <xf numFmtId="0" fontId="2" fillId="2" borderId="1" xfId="0" applyFont="1" applyFill="1" applyBorder="1"/>
    <xf numFmtId="0" fontId="6" fillId="2" borderId="8" xfId="0" applyFont="1" applyFill="1" applyBorder="1" applyAlignment="1">
      <alignment horizontal="left" vertical="center" indent="1" wrapText="1"/>
    </xf>
    <xf numFmtId="0" fontId="6" fillId="2" borderId="9" xfId="0" applyFont="1" applyFill="1" applyBorder="1" applyAlignment="1">
      <alignment horizontal="center" vertical="center" wrapText="1"/>
    </xf>
    <xf numFmtId="0" fontId="7" fillId="2" borderId="2" xfId="0" applyFont="1" applyFill="1" applyBorder="1" applyAlignment="1">
      <alignment horizontal="right"/>
    </xf>
    <xf numFmtId="0" fontId="3" fillId="0" borderId="7" xfId="0" applyFont="1" applyBorder="1" applyAlignment="1">
      <alignment horizontal="left" vertical="center" indent="1" wrapText="1"/>
    </xf>
    <xf numFmtId="0" fontId="3" fillId="0" borderId="10" xfId="0" applyFont="1" applyBorder="1" applyAlignment="1">
      <alignment horizontal="left" vertical="center" indent="1" wrapText="1"/>
    </xf>
    <xf numFmtId="0" fontId="3" fillId="0" borderId="5" xfId="0" applyFont="1" applyBorder="1" applyAlignment="1">
      <alignment horizontal="left" vertical="center" indent="1" wrapText="1"/>
    </xf>
    <xf numFmtId="0" fontId="2" fillId="0" borderId="10" xfId="0" applyFont="1" applyBorder="1"/>
    <xf numFmtId="0" fontId="3" fillId="0" borderId="0" xfId="0" applyFont="1" applyAlignment="1">
      <alignment horizontal="left" vertical="center" wrapText="1"/>
    </xf>
    <xf numFmtId="0" fontId="6" fillId="2" borderId="11" xfId="0" applyFont="1" applyFill="1" applyBorder="1" applyAlignment="1">
      <alignment horizontal="left" vertical="center" indent="1" wrapText="1"/>
    </xf>
    <xf numFmtId="0" fontId="6" fillId="2" borderId="12" xfId="0" applyFont="1" applyFill="1" applyBorder="1" applyAlignment="1">
      <alignment horizontal="left" vertical="center" indent="1" wrapText="1"/>
    </xf>
    <xf numFmtId="0" fontId="6" fillId="2" borderId="9" xfId="0" applyFont="1" applyFill="1" applyBorder="1" applyAlignment="1">
      <alignment horizontal="left" vertical="center" indent="1" wrapText="1"/>
    </xf>
    <xf numFmtId="0" fontId="2" fillId="0" borderId="5" xfId="0" applyFont="1" applyBorder="1"/>
    <xf numFmtId="0" fontId="8" fillId="0" borderId="0" xfId="0" applyFont="1" applyAlignment="1">
      <alignment horizontal="left" vertical="center"/>
    </xf>
    <xf numFmtId="0" fontId="3" fillId="0" borderId="0" xfId="0" applyFont="1"/>
    <xf numFmtId="0" fontId="9" fillId="0" borderId="0" xfId="0" applyFont="1" applyAlignment="1">
      <alignment vertical="center"/>
    </xf>
    <xf numFmtId="0" fontId="10" fillId="0" borderId="0" xfId="0" applyFont="1" applyAlignment="1">
      <alignment vertical="center"/>
    </xf>
    <xf numFmtId="0" fontId="11" fillId="0" borderId="0" xfId="0" applyFont="1" applyAlignment="1">
      <alignment vertical="center"/>
    </xf>
    <xf numFmtId="0" fontId="12" fillId="0" borderId="13" xfId="0" applyFont="1" applyBorder="1" applyAlignment="1">
      <alignment vertical="center"/>
    </xf>
    <xf numFmtId="0" fontId="12" fillId="0" borderId="14" xfId="0" applyFont="1" applyBorder="1" applyAlignment="1">
      <alignment vertical="center"/>
    </xf>
    <xf numFmtId="0" fontId="12" fillId="0" borderId="15" xfId="0" applyFont="1" applyBorder="1" applyAlignment="1">
      <alignment vertical="center"/>
    </xf>
    <xf numFmtId="0" fontId="12" fillId="0" borderId="14" xfId="0" applyFont="1" applyBorder="1"/>
    <xf numFmtId="0" fontId="12" fillId="0" borderId="16" xfId="0" applyFont="1" applyBorder="1"/>
    <xf numFmtId="0" fontId="12" fillId="0" borderId="17" xfId="0" applyFont="1" applyBorder="1"/>
    <xf numFmtId="0" fontId="12" fillId="2" borderId="1" xfId="0" applyFont="1" applyFill="1" applyBorder="1"/>
    <xf numFmtId="0" fontId="13" fillId="0" borderId="0" xfId="0" applyFont="1" applyAlignment="1">
      <alignment vertical="top" wrapText="1"/>
    </xf>
    <xf numFmtId="0" fontId="14" fillId="0" borderId="0" xfId="0" applyFont="1" applyAlignment="1">
      <alignment vertical="top" wrapText="1"/>
    </xf>
    <xf numFmtId="0" fontId="15" fillId="0" borderId="0" xfId="0" applyFont="1" applyAlignment="1">
      <alignment vertical="top" wrapText="1"/>
    </xf>
    <xf numFmtId="0" fontId="15" fillId="0" borderId="13" xfId="0" applyFont="1" applyBorder="1" applyAlignment="1">
      <alignment vertical="top" wrapText="1"/>
    </xf>
    <xf numFmtId="0" fontId="12" fillId="0" borderId="15" xfId="0" applyFont="1" applyBorder="1"/>
    <xf numFmtId="0" fontId="16" fillId="0" borderId="0" xfId="0" applyFont="1" applyAlignment="1">
      <alignment horizontal="left"/>
    </xf>
    <xf numFmtId="0" fontId="16" fillId="0" borderId="0" xfId="0" applyFont="1" applyAlignment="1">
      <alignment horizontal="right"/>
    </xf>
    <xf numFmtId="3" fontId="16" fillId="0" borderId="18" xfId="0" applyFont="1" applyNumberFormat="1" applyBorder="1" applyAlignment="1">
      <alignment horizontal="center"/>
    </xf>
    <xf numFmtId="3" fontId="17" fillId="0" borderId="0" xfId="0" applyFont="1" applyNumberFormat="1" applyAlignment="1">
      <alignment horizontal="right"/>
    </xf>
    <xf numFmtId="0" fontId="18" fillId="0" borderId="19" xfId="0" applyFont="1" applyBorder="1" applyAlignment="1">
      <alignment horizontal="right"/>
    </xf>
    <xf numFmtId="0" fontId="12" fillId="0" borderId="13" xfId="0" applyFont="1" applyBorder="1" applyAlignment="1">
      <alignment horizontal="right" vertical="center"/>
    </xf>
    <xf numFmtId="0" fontId="7" fillId="2" borderId="20" xfId="0" applyFont="1" applyFill="1" applyBorder="1" applyAlignment="1">
      <alignment horizontal="right"/>
    </xf>
    <xf numFmtId="0" fontId="12" fillId="0" borderId="20" xfId="0" applyFont="1" applyBorder="1"/>
    <xf numFmtId="0" fontId="17" fillId="0" borderId="14" xfId="0" applyFont="1" applyBorder="1" applyAlignment="1">
      <alignment horizontal="left"/>
    </xf>
    <xf numFmtId="0" fontId="19" fillId="0" borderId="14" xfId="0" applyFont="1" applyBorder="1" applyAlignment="1">
      <alignment horizontal="left"/>
    </xf>
    <xf numFmtId="0" fontId="16" fillId="0" borderId="14" xfId="0" applyFont="1" applyBorder="1" applyAlignment="1">
      <alignment horizontal="left"/>
    </xf>
    <xf numFmtId="0" fontId="16" fillId="0" borderId="21" xfId="0" applyFont="1" applyBorder="1" applyAlignment="1">
      <alignment horizontal="left" wrapText="1"/>
    </xf>
    <xf numFmtId="0" fontId="20" fillId="0" borderId="14" xfId="0" applyFont="1" applyBorder="1" applyAlignment="1">
      <alignment horizontal="left"/>
    </xf>
    <xf numFmtId="0" fontId="18" fillId="0" borderId="22" xfId="0" applyFont="1" applyBorder="1" applyAlignment="1">
      <alignment horizontal="right"/>
    </xf>
    <xf numFmtId="0" fontId="21" fillId="0" borderId="15" xfId="0" applyFont="1" applyBorder="1" applyAlignment="1">
      <alignment vertical="center" wrapText="1"/>
    </xf>
    <xf numFmtId="0" fontId="17" fillId="2" borderId="23" xfId="0" applyFont="1" applyFill="1" applyBorder="1" applyAlignment="1">
      <alignment horizontal="left"/>
    </xf>
    <xf numFmtId="0" fontId="18" fillId="0" borderId="24" xfId="0" applyFont="1" applyBorder="1" applyAlignment="1">
      <alignment horizontal="right"/>
    </xf>
    <xf numFmtId="0" fontId="12" fillId="0" borderId="16" xfId="0" applyFont="1" applyBorder="1" applyAlignment="1">
      <alignment horizontal="right" vertical="center"/>
    </xf>
    <xf numFmtId="0" fontId="12" fillId="0" borderId="25" xfId="0" applyFont="1" applyBorder="1"/>
    <xf numFmtId="0" fontId="12" fillId="3" borderId="0" xfId="0" applyFont="1" applyFill="1" applyAlignment="1">
      <alignment horizontal="right" vertical="center"/>
    </xf>
    <xf numFmtId="0" fontId="18" fillId="0" borderId="26" xfId="0" applyFont="1" applyBorder="1" applyAlignment="1">
      <alignment horizontal="right" vertical="center"/>
    </xf>
    <xf numFmtId="0" fontId="12" fillId="0" borderId="0" xfId="0" applyFont="1" applyAlignment="1">
      <alignment horizontal="right" vertical="center"/>
    </xf>
    <xf numFmtId="0" fontId="21" fillId="0" borderId="14" xfId="0" applyFont="1" applyBorder="1" applyAlignment="1">
      <alignment vertical="center" indent="1" wrapText="1"/>
    </xf>
    <xf numFmtId="0" fontId="21" fillId="3" borderId="14" xfId="0" applyFont="1" applyFill="1" applyBorder="1" applyAlignment="1">
      <alignment vertical="center" indent="1" wrapText="1"/>
    </xf>
    <xf numFmtId="0" fontId="18" fillId="0" borderId="27" xfId="0" applyFont="1" applyBorder="1" applyAlignment="1">
      <alignment vertical="center" wrapText="1"/>
    </xf>
    <xf numFmtId="0" fontId="21" fillId="0" borderId="15" xfId="0" applyFont="1" applyBorder="1" applyAlignment="1">
      <alignment vertical="center" indent="1" wrapText="1"/>
    </xf>
    <xf numFmtId="0" fontId="12" fillId="3" borderId="17" xfId="0" applyFont="1" applyFill="1" applyBorder="1" applyAlignment="1">
      <alignment horizontal="right" vertical="center"/>
    </xf>
    <xf numFmtId="0" fontId="18" fillId="0" borderId="28" xfId="0" applyFont="1" applyBorder="1" applyAlignment="1">
      <alignment horizontal="right" vertical="center"/>
    </xf>
    <xf numFmtId="0" fontId="12" fillId="0" borderId="17" xfId="0" applyFont="1" applyBorder="1" applyAlignment="1">
      <alignment horizontal="righ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worksheet" Target="worksheets/sheet14.xml"/><Relationship Id="rId15" Type="http://schemas.openxmlformats.org/officeDocument/2006/relationships/worksheet" Target="worksheets/sheet15.xml"/><Relationship Id="rId16" Type="http://schemas.openxmlformats.org/officeDocument/2006/relationships/worksheet" Target="worksheets/sheet16.xml"/><Relationship Id="rId17" Type="http://schemas.openxmlformats.org/officeDocument/2006/relationships/worksheet" Target="worksheets/sheet17.xml"/><Relationship Id="rId18" Type="http://schemas.openxmlformats.org/officeDocument/2006/relationships/worksheet" Target="worksheets/sheet18.xml"/><Relationship Id="rId19" Type="http://schemas.openxmlformats.org/officeDocument/2006/relationships/worksheet" Target="worksheets/sheet19.xml"/><Relationship Id="rId20" Type="http://schemas.openxmlformats.org/officeDocument/2006/relationships/worksheet" Target="worksheets/sheet20.xml"/><Relationship Id="rId21" Type="http://schemas.openxmlformats.org/officeDocument/2006/relationships/worksheet" Target="worksheets/sheet21.xml"/><Relationship Id="rId22" Type="http://schemas.openxmlformats.org/officeDocument/2006/relationships/worksheet" Target="worksheets/sheet22.xml"/><Relationship Id="rId23" Type="http://schemas.openxmlformats.org/officeDocument/2006/relationships/worksheet" Target="worksheets/sheet23.xml"/><Relationship Id="rId24" Type="http://schemas.openxmlformats.org/officeDocument/2006/relationships/worksheet" Target="worksheets/sheet24.xml"/><Relationship Id="rId25" Type="http://schemas.openxmlformats.org/officeDocument/2006/relationships/worksheet" Target="worksheets/sheet25.xml"/><Relationship Id="rId26" Type="http://schemas.openxmlformats.org/officeDocument/2006/relationships/worksheet" Target="worksheets/sheet26.xml"/><Relationship Id="rId27" Type="http://schemas.openxmlformats.org/officeDocument/2006/relationships/worksheet" Target="worksheets/sheet27.xml"/><Relationship Id="rId28" Type="http://schemas.openxmlformats.org/officeDocument/2006/relationships/worksheet" Target="worksheets/sheet28.xml"/><Relationship Id="rId29" Type="http://schemas.openxmlformats.org/officeDocument/2006/relationships/worksheet" Target="worksheets/sheet29.xml"/><Relationship Id="rId30" Type="http://schemas.openxmlformats.org/officeDocument/2006/relationships/worksheet" Target="worksheets/sheet30.xml"/><Relationship Id="rId31" Type="http://schemas.openxmlformats.org/officeDocument/2006/relationships/worksheet" Target="worksheets/sheet31.xml"/><Relationship Id="rId32" Type="http://schemas.openxmlformats.org/officeDocument/2006/relationships/worksheet" Target="worksheets/sheet32.xml"/><Relationship Id="rId33" Type="http://schemas.openxmlformats.org/officeDocument/2006/relationships/worksheet" Target="worksheets/sheet33.xml"/><Relationship Id="rId34" Type="http://schemas.openxmlformats.org/officeDocument/2006/relationships/worksheet" Target="worksheets/sheet34.xml"/><Relationship Id="rId35" Type="http://schemas.openxmlformats.org/officeDocument/2006/relationships/worksheet" Target="worksheets/sheet35.xml"/><Relationship Id="rId36" Type="http://schemas.openxmlformats.org/officeDocument/2006/relationships/worksheet" Target="worksheets/sheet36.xml"/><Relationship Id="rId37" Type="http://schemas.openxmlformats.org/officeDocument/2006/relationships/worksheet" Target="worksheets/sheet37.xml"/><Relationship Id="rId38" Type="http://schemas.openxmlformats.org/officeDocument/2006/relationships/worksheet" Target="worksheets/sheet38.xml"/><Relationship Id="rId39" Type="http://schemas.openxmlformats.org/officeDocument/2006/relationships/worksheet" Target="worksheets/sheet39.xml"/><Relationship Id="rId40" Type="http://schemas.openxmlformats.org/officeDocument/2006/relationships/worksheet" Target="worksheets/sheet40.xml"/><Relationship Id="rId41" Type="http://schemas.openxmlformats.org/officeDocument/2006/relationships/worksheet" Target="worksheets/sheet41.xml"/><Relationship Id="rId42" Type="http://schemas.openxmlformats.org/officeDocument/2006/relationships/worksheet" Target="worksheets/sheet42.xml"/><Relationship Id="rId43" Type="http://schemas.openxmlformats.org/officeDocument/2006/relationships/worksheet" Target="worksheets/sheet43.xml"/><Relationship Id="rId44" Type="http://schemas.openxmlformats.org/officeDocument/2006/relationships/worksheet" Target="worksheets/sheet44.xml"/><Relationship Id="rId45" Type="http://schemas.openxmlformats.org/officeDocument/2006/relationships/worksheet" Target="worksheets/sheet45.xml"/><Relationship Id="rId46" Type="http://schemas.openxmlformats.org/officeDocument/2006/relationships/worksheet" Target="worksheets/sheet46.xml"/><Relationship Id="rId47" Type="http://schemas.openxmlformats.org/officeDocument/2006/relationships/worksheet" Target="worksheets/sheet47.xml"/><Relationship Id="rId48" Type="http://schemas.openxmlformats.org/officeDocument/2006/relationships/worksheet" Target="worksheets/sheet48.xml"/><Relationship Id="rId49" Type="http://schemas.openxmlformats.org/officeDocument/2006/relationships/worksheet" Target="worksheets/sheet49.xml"/><Relationship Id="rId50" Type="http://schemas.openxmlformats.org/officeDocument/2006/relationships/worksheet" Target="worksheets/sheet50.xml"/><Relationship Id="rId51" Type="http://schemas.openxmlformats.org/officeDocument/2006/relationships/worksheet" Target="worksheets/sheet51.xml"/><Relationship Id="rId52" Type="http://schemas.openxmlformats.org/officeDocument/2006/relationships/worksheet" Target="worksheets/sheet52.xml"/><Relationship Id="rId53" Type="http://schemas.openxmlformats.org/officeDocument/2006/relationships/worksheet" Target="worksheets/sheet53.xml"/><Relationship Id="rId54" Type="http://schemas.openxmlformats.org/officeDocument/2006/relationships/worksheet" Target="worksheets/sheet54.xml"/><Relationship Id="rId55" Type="http://schemas.openxmlformats.org/officeDocument/2006/relationships/worksheet" Target="worksheets/sheet55.xml"/><Relationship Id="rId56" Type="http://schemas.openxmlformats.org/officeDocument/2006/relationships/worksheet" Target="worksheets/sheet56.xml"/><Relationship Id="rId57" Type="http://schemas.openxmlformats.org/officeDocument/2006/relationships/worksheet" Target="worksheets/sheet57.xml"/><Relationship Id="rId58" Type="http://schemas.openxmlformats.org/officeDocument/2006/relationships/worksheet" Target="worksheets/sheet58.xml"/><Relationship Id="rId59" Type="http://schemas.openxmlformats.org/officeDocument/2006/relationships/worksheet" Target="worksheets/sheet59.xml"/><Relationship Id="rId60" Type="http://schemas.openxmlformats.org/officeDocument/2006/relationships/worksheet" Target="worksheets/sheet60.xml"/><Relationship Id="rId61" Type="http://schemas.openxmlformats.org/officeDocument/2006/relationships/worksheet" Target="worksheets/sheet61.xml"/><Relationship Id="rId62" Type="http://schemas.openxmlformats.org/officeDocument/2006/relationships/worksheet" Target="worksheets/sheet62.xml"/><Relationship Id="rId63" Type="http://schemas.openxmlformats.org/officeDocument/2006/relationships/worksheet" Target="worksheets/sheet63.xml"/><Relationship Id="rId64" Type="http://schemas.openxmlformats.org/officeDocument/2006/relationships/worksheet" Target="worksheets/sheet64.xml"/><Relationship Id="rId65" Type="http://schemas.openxmlformats.org/officeDocument/2006/relationships/worksheet" Target="worksheets/sheet65.xml"/><Relationship Id="rId66" Type="http://schemas.openxmlformats.org/officeDocument/2006/relationships/worksheet" Target="worksheets/sheet66.xml"/><Relationship Id="rId67" Type="http://schemas.openxmlformats.org/officeDocument/2006/relationships/worksheet" Target="worksheets/sheet67.xml"/><Relationship Id="rId68" Type="http://schemas.openxmlformats.org/officeDocument/2006/relationships/worksheet" Target="worksheets/sheet68.xml"/><Relationship Id="rId69" Type="http://schemas.openxmlformats.org/officeDocument/2006/relationships/worksheet" Target="worksheets/sheet69.xml"/><Relationship Id="rId70" Type="http://schemas.openxmlformats.org/officeDocument/2006/relationships/worksheet" Target="worksheets/sheet70.xml"/><Relationship Id="rId71" Type="http://schemas.openxmlformats.org/officeDocument/2006/relationships/worksheet" Target="worksheets/sheet71.xml"/><Relationship Id="rId72" Type="http://schemas.openxmlformats.org/officeDocument/2006/relationships/worksheet" Target="worksheets/sheet72.xml"/><Relationship Id="rId73" Type="http://schemas.openxmlformats.org/officeDocument/2006/relationships/worksheet" Target="worksheets/sheet73.xml"/><Relationship Id="rId74" Type="http://schemas.openxmlformats.org/officeDocument/2006/relationships/worksheet" Target="worksheets/sheet74.xml"/><Relationship Id="rId75" Type="http://schemas.openxmlformats.org/officeDocument/2006/relationships/theme" Target="theme/theme1.xml"/><Relationship Id="rId76" Type="http://schemas.openxmlformats.org/officeDocument/2006/relationships/styles" Target="styles.xml"/><Relationship Id="rId77" Type="http://schemas.openxmlformats.org/officeDocument/2006/relationships/sharedStrings" Target="sharedStrings.xml"/></Relationships>
</file>

<file path=xl/drawings/_rels/drawing1.xml.rels><?xml version="1.0" encoding="UTF-8" standalone="yes"?><Relationships xmlns="http://schemas.openxmlformats.org/package/2006/relationships"><Relationship Id="rId1" Type="http://schemas.openxmlformats.org/officeDocument/2006/relationships/image" Target="../media/image2.jpg"/></Relationships>
</file>

<file path=xl/drawings/_rels/drawing10.xml.rels><?xml version="1.0" encoding="UTF-8" standalone="yes"?><Relationships xmlns="http://schemas.openxmlformats.org/package/2006/relationships"><Relationship Id="rId2" Type="http://schemas.openxmlformats.org/officeDocument/2006/relationships/image" Target="../media/image1.png"/><Relationship Id="rId1" Type="http://schemas.openxmlformats.org/officeDocument/2006/relationships/hyperlink" Target="#'Table of contents'!A1"/></Relationships>
</file>

<file path=xl/drawings/_rels/drawing11.xml.rels><?xml version="1.0" encoding="UTF-8" standalone="yes"?><Relationships xmlns="http://schemas.openxmlformats.org/package/2006/relationships"><Relationship Id="rId2" Type="http://schemas.openxmlformats.org/officeDocument/2006/relationships/image" Target="../media/image1.png"/><Relationship Id="rId1" Type="http://schemas.openxmlformats.org/officeDocument/2006/relationships/hyperlink" Target="#'Table of contents'!A1"/></Relationships>
</file>

<file path=xl/drawings/_rels/drawing12.xml.rels><?xml version="1.0" encoding="UTF-8" standalone="yes"?><Relationships xmlns="http://schemas.openxmlformats.org/package/2006/relationships"><Relationship Id="rId2" Type="http://schemas.openxmlformats.org/officeDocument/2006/relationships/image" Target="../media/image1.png"/><Relationship Id="rId1" Type="http://schemas.openxmlformats.org/officeDocument/2006/relationships/hyperlink" Target="#'Table of contents'!A1"/></Relationships>
</file>

<file path=xl/drawings/_rels/drawing13.xml.rels><?xml version="1.0" encoding="UTF-8" standalone="yes"?><Relationships xmlns="http://schemas.openxmlformats.org/package/2006/relationships"><Relationship Id="rId2" Type="http://schemas.openxmlformats.org/officeDocument/2006/relationships/image" Target="../media/image1.png"/><Relationship Id="rId1" Type="http://schemas.openxmlformats.org/officeDocument/2006/relationships/hyperlink" Target="#'Table of contents'!A1"/></Relationships>
</file>

<file path=xl/drawings/_rels/drawing14.xml.rels><?xml version="1.0" encoding="UTF-8" standalone="yes"?><Relationships xmlns="http://schemas.openxmlformats.org/package/2006/relationships"><Relationship Id="rId2" Type="http://schemas.openxmlformats.org/officeDocument/2006/relationships/image" Target="../media/image1.png"/><Relationship Id="rId1" Type="http://schemas.openxmlformats.org/officeDocument/2006/relationships/hyperlink" Target="#'Table of contents'!A1"/></Relationships>
</file>

<file path=xl/drawings/_rels/drawing15.xml.rels><?xml version="1.0" encoding="UTF-8" standalone="yes"?><Relationships xmlns="http://schemas.openxmlformats.org/package/2006/relationships"><Relationship Id="rId2" Type="http://schemas.openxmlformats.org/officeDocument/2006/relationships/image" Target="../media/image1.png"/><Relationship Id="rId1" Type="http://schemas.openxmlformats.org/officeDocument/2006/relationships/hyperlink" Target="#'Table of contents'!A1"/></Relationships>
</file>

<file path=xl/drawings/_rels/drawing16.xml.rels><?xml version="1.0" encoding="UTF-8" standalone="yes"?><Relationships xmlns="http://schemas.openxmlformats.org/package/2006/relationships"><Relationship Id="rId2" Type="http://schemas.openxmlformats.org/officeDocument/2006/relationships/image" Target="../media/image1.png"/><Relationship Id="rId1" Type="http://schemas.openxmlformats.org/officeDocument/2006/relationships/hyperlink" Target="#'Table of contents'!A1"/></Relationships>
</file>

<file path=xl/drawings/_rels/drawing17.xml.rels><?xml version="1.0" encoding="UTF-8" standalone="yes"?><Relationships xmlns="http://schemas.openxmlformats.org/package/2006/relationships"><Relationship Id="rId2" Type="http://schemas.openxmlformats.org/officeDocument/2006/relationships/image" Target="../media/image1.png"/><Relationship Id="rId1" Type="http://schemas.openxmlformats.org/officeDocument/2006/relationships/hyperlink" Target="#'Table of contents'!A1"/></Relationships>
</file>

<file path=xl/drawings/_rels/drawing18.xml.rels><?xml version="1.0" encoding="UTF-8" standalone="yes"?><Relationships xmlns="http://schemas.openxmlformats.org/package/2006/relationships"><Relationship Id="rId2" Type="http://schemas.openxmlformats.org/officeDocument/2006/relationships/image" Target="../media/image1.png"/><Relationship Id="rId1" Type="http://schemas.openxmlformats.org/officeDocument/2006/relationships/hyperlink" Target="#'Table of contents'!A1"/></Relationships>
</file>

<file path=xl/drawings/_rels/drawing19.xml.rels><?xml version="1.0" encoding="UTF-8" standalone="yes"?><Relationships xmlns="http://schemas.openxmlformats.org/package/2006/relationships"><Relationship Id="rId2" Type="http://schemas.openxmlformats.org/officeDocument/2006/relationships/image" Target="../media/image1.png"/><Relationship Id="rId1" Type="http://schemas.openxmlformats.org/officeDocument/2006/relationships/hyperlink" Target="#'Table of contents'!A1"/></Relationships>
</file>

<file path=xl/drawings/_rels/drawing20.xml.rels><?xml version="1.0" encoding="UTF-8" standalone="yes"?><Relationships xmlns="http://schemas.openxmlformats.org/package/2006/relationships"><Relationship Id="rId2" Type="http://schemas.openxmlformats.org/officeDocument/2006/relationships/image" Target="../media/image1.png"/><Relationship Id="rId1" Type="http://schemas.openxmlformats.org/officeDocument/2006/relationships/hyperlink" Target="#'Table of contents'!A1"/></Relationships>
</file>

<file path=xl/drawings/_rels/drawing21.xml.rels><?xml version="1.0" encoding="UTF-8" standalone="yes"?><Relationships xmlns="http://schemas.openxmlformats.org/package/2006/relationships"><Relationship Id="rId2" Type="http://schemas.openxmlformats.org/officeDocument/2006/relationships/image" Target="../media/image1.png"/><Relationship Id="rId1" Type="http://schemas.openxmlformats.org/officeDocument/2006/relationships/hyperlink" Target="#'Table of contents'!A1"/></Relationships>
</file>

<file path=xl/drawings/_rels/drawing22.xml.rels><?xml version="1.0" encoding="UTF-8" standalone="yes"?><Relationships xmlns="http://schemas.openxmlformats.org/package/2006/relationships"><Relationship Id="rId2" Type="http://schemas.openxmlformats.org/officeDocument/2006/relationships/image" Target="../media/image1.png"/><Relationship Id="rId1" Type="http://schemas.openxmlformats.org/officeDocument/2006/relationships/hyperlink" Target="#'Table of contents'!A1"/></Relationships>
</file>

<file path=xl/drawings/_rels/drawing23.xml.rels><?xml version="1.0" encoding="UTF-8" standalone="yes"?><Relationships xmlns="http://schemas.openxmlformats.org/package/2006/relationships"><Relationship Id="rId2" Type="http://schemas.openxmlformats.org/officeDocument/2006/relationships/image" Target="../media/image1.png"/><Relationship Id="rId1" Type="http://schemas.openxmlformats.org/officeDocument/2006/relationships/hyperlink" Target="#'Table of contents'!A1"/></Relationships>
</file>

<file path=xl/drawings/_rels/drawing24.xml.rels><?xml version="1.0" encoding="UTF-8" standalone="yes"?><Relationships xmlns="http://schemas.openxmlformats.org/package/2006/relationships"><Relationship Id="rId2" Type="http://schemas.openxmlformats.org/officeDocument/2006/relationships/image" Target="../media/image1.png"/><Relationship Id="rId1" Type="http://schemas.openxmlformats.org/officeDocument/2006/relationships/hyperlink" Target="#'Table of contents'!A1"/></Relationships>
</file>

<file path=xl/drawings/_rels/drawing25.xml.rels><?xml version="1.0" encoding="UTF-8" standalone="yes"?><Relationships xmlns="http://schemas.openxmlformats.org/package/2006/relationships"><Relationship Id="rId2" Type="http://schemas.openxmlformats.org/officeDocument/2006/relationships/image" Target="../media/image1.png"/><Relationship Id="rId1" Type="http://schemas.openxmlformats.org/officeDocument/2006/relationships/hyperlink" Target="#'Table of contents'!A1"/></Relationships>
</file>

<file path=xl/drawings/_rels/drawing26.xml.rels><?xml version="1.0" encoding="UTF-8" standalone="yes"?><Relationships xmlns="http://schemas.openxmlformats.org/package/2006/relationships"><Relationship Id="rId2" Type="http://schemas.openxmlformats.org/officeDocument/2006/relationships/image" Target="../media/image1.png"/><Relationship Id="rId1" Type="http://schemas.openxmlformats.org/officeDocument/2006/relationships/hyperlink" Target="#'Table of contents'!A1"/></Relationships>
</file>

<file path=xl/drawings/_rels/drawing27.xml.rels><?xml version="1.0" encoding="UTF-8" standalone="yes"?><Relationships xmlns="http://schemas.openxmlformats.org/package/2006/relationships"><Relationship Id="rId2" Type="http://schemas.openxmlformats.org/officeDocument/2006/relationships/image" Target="../media/image1.png"/><Relationship Id="rId1" Type="http://schemas.openxmlformats.org/officeDocument/2006/relationships/hyperlink" Target="#'Table of contents'!A1"/></Relationships>
</file>

<file path=xl/drawings/_rels/drawing28.xml.rels><?xml version="1.0" encoding="UTF-8" standalone="yes"?><Relationships xmlns="http://schemas.openxmlformats.org/package/2006/relationships"><Relationship Id="rId2" Type="http://schemas.openxmlformats.org/officeDocument/2006/relationships/image" Target="../media/image1.png"/><Relationship Id="rId1" Type="http://schemas.openxmlformats.org/officeDocument/2006/relationships/hyperlink" Target="#'Table of contents'!A1"/></Relationships>
</file>

<file path=xl/drawings/_rels/drawing29.xml.rels><?xml version="1.0" encoding="UTF-8" standalone="yes"?><Relationships xmlns="http://schemas.openxmlformats.org/package/2006/relationships"><Relationship Id="rId2" Type="http://schemas.openxmlformats.org/officeDocument/2006/relationships/image" Target="../media/image1.png"/><Relationship Id="rId1" Type="http://schemas.openxmlformats.org/officeDocument/2006/relationships/hyperlink" Target="#'Table of contents'!A1"/></Relationships>
</file>

<file path=xl/drawings/_rels/drawing3.xml.rels><?xml version="1.0" encoding="UTF-8" standalone="yes"?><Relationships xmlns="http://schemas.openxmlformats.org/package/2006/relationships"><Relationship Id="rId2" Type="http://schemas.openxmlformats.org/officeDocument/2006/relationships/image" Target="../media/image1.png"/><Relationship Id="rId1" Type="http://schemas.openxmlformats.org/officeDocument/2006/relationships/hyperlink" Target="#'Table of contents'!A1"/></Relationships>
</file>

<file path=xl/drawings/_rels/drawing30.xml.rels><?xml version="1.0" encoding="UTF-8" standalone="yes"?><Relationships xmlns="http://schemas.openxmlformats.org/package/2006/relationships"><Relationship Id="rId2" Type="http://schemas.openxmlformats.org/officeDocument/2006/relationships/image" Target="../media/image1.png"/><Relationship Id="rId1" Type="http://schemas.openxmlformats.org/officeDocument/2006/relationships/hyperlink" Target="#'Table of contents'!A1"/></Relationships>
</file>

<file path=xl/drawings/_rels/drawing31.xml.rels><?xml version="1.0" encoding="UTF-8" standalone="yes"?><Relationships xmlns="http://schemas.openxmlformats.org/package/2006/relationships"><Relationship Id="rId2" Type="http://schemas.openxmlformats.org/officeDocument/2006/relationships/image" Target="../media/image1.png"/><Relationship Id="rId1" Type="http://schemas.openxmlformats.org/officeDocument/2006/relationships/hyperlink" Target="#'Table of contents'!A1"/></Relationships>
</file>

<file path=xl/drawings/_rels/drawing32.xml.rels><?xml version="1.0" encoding="UTF-8" standalone="yes"?><Relationships xmlns="http://schemas.openxmlformats.org/package/2006/relationships"><Relationship Id="rId2" Type="http://schemas.openxmlformats.org/officeDocument/2006/relationships/image" Target="../media/image1.png"/><Relationship Id="rId1" Type="http://schemas.openxmlformats.org/officeDocument/2006/relationships/hyperlink" Target="#'Table of contents'!A1"/></Relationships>
</file>

<file path=xl/drawings/_rels/drawing33.xml.rels><?xml version="1.0" encoding="UTF-8" standalone="yes"?><Relationships xmlns="http://schemas.openxmlformats.org/package/2006/relationships"><Relationship Id="rId2" Type="http://schemas.openxmlformats.org/officeDocument/2006/relationships/image" Target="../media/image1.png"/><Relationship Id="rId1" Type="http://schemas.openxmlformats.org/officeDocument/2006/relationships/hyperlink" Target="#'Table of contents'!A1"/></Relationships>
</file>

<file path=xl/drawings/_rels/drawing34.xml.rels><?xml version="1.0" encoding="UTF-8" standalone="yes"?><Relationships xmlns="http://schemas.openxmlformats.org/package/2006/relationships"><Relationship Id="rId2" Type="http://schemas.openxmlformats.org/officeDocument/2006/relationships/image" Target="../media/image1.png"/><Relationship Id="rId1" Type="http://schemas.openxmlformats.org/officeDocument/2006/relationships/hyperlink" Target="#'Table of contents'!A1"/></Relationships>
</file>

<file path=xl/drawings/_rels/drawing35.xml.rels><?xml version="1.0" encoding="UTF-8" standalone="yes"?><Relationships xmlns="http://schemas.openxmlformats.org/package/2006/relationships"><Relationship Id="rId2" Type="http://schemas.openxmlformats.org/officeDocument/2006/relationships/image" Target="../media/image1.png"/><Relationship Id="rId1" Type="http://schemas.openxmlformats.org/officeDocument/2006/relationships/hyperlink" Target="#'Table of contents'!A1"/></Relationships>
</file>

<file path=xl/drawings/_rels/drawing36.xml.rels><?xml version="1.0" encoding="UTF-8" standalone="yes"?><Relationships xmlns="http://schemas.openxmlformats.org/package/2006/relationships"><Relationship Id="rId2" Type="http://schemas.openxmlformats.org/officeDocument/2006/relationships/image" Target="../media/image1.png"/><Relationship Id="rId1" Type="http://schemas.openxmlformats.org/officeDocument/2006/relationships/hyperlink" Target="#'Table of contents'!A1"/></Relationships>
</file>

<file path=xl/drawings/_rels/drawing37.xml.rels><?xml version="1.0" encoding="UTF-8" standalone="yes"?><Relationships xmlns="http://schemas.openxmlformats.org/package/2006/relationships"><Relationship Id="rId2" Type="http://schemas.openxmlformats.org/officeDocument/2006/relationships/image" Target="../media/image1.png"/><Relationship Id="rId1" Type="http://schemas.openxmlformats.org/officeDocument/2006/relationships/hyperlink" Target="#'Table of contents'!A1"/></Relationships>
</file>

<file path=xl/drawings/_rels/drawing38.xml.rels><?xml version="1.0" encoding="UTF-8" standalone="yes"?><Relationships xmlns="http://schemas.openxmlformats.org/package/2006/relationships"><Relationship Id="rId2" Type="http://schemas.openxmlformats.org/officeDocument/2006/relationships/image" Target="../media/image1.png"/><Relationship Id="rId1" Type="http://schemas.openxmlformats.org/officeDocument/2006/relationships/hyperlink" Target="#'Table of contents'!A1"/></Relationships>
</file>

<file path=xl/drawings/_rels/drawing39.xml.rels><?xml version="1.0" encoding="UTF-8" standalone="yes"?><Relationships xmlns="http://schemas.openxmlformats.org/package/2006/relationships"><Relationship Id="rId2" Type="http://schemas.openxmlformats.org/officeDocument/2006/relationships/image" Target="../media/image1.png"/><Relationship Id="rId1" Type="http://schemas.openxmlformats.org/officeDocument/2006/relationships/hyperlink" Target="#'Table of contents'!A1"/></Relationships>
</file>

<file path=xl/drawings/_rels/drawing4.xml.rels><?xml version="1.0" encoding="UTF-8" standalone="yes"?><Relationships xmlns="http://schemas.openxmlformats.org/package/2006/relationships"><Relationship Id="rId2" Type="http://schemas.openxmlformats.org/officeDocument/2006/relationships/image" Target="../media/image1.png"/><Relationship Id="rId1" Type="http://schemas.openxmlformats.org/officeDocument/2006/relationships/hyperlink" Target="#'Table of contents'!A1"/></Relationships>
</file>

<file path=xl/drawings/_rels/drawing40.xml.rels><?xml version="1.0" encoding="UTF-8" standalone="yes"?><Relationships xmlns="http://schemas.openxmlformats.org/package/2006/relationships"><Relationship Id="rId2" Type="http://schemas.openxmlformats.org/officeDocument/2006/relationships/image" Target="../media/image1.png"/><Relationship Id="rId1" Type="http://schemas.openxmlformats.org/officeDocument/2006/relationships/hyperlink" Target="#'Table of contents'!A1"/></Relationships>
</file>

<file path=xl/drawings/_rels/drawing41.xml.rels><?xml version="1.0" encoding="UTF-8" standalone="yes"?><Relationships xmlns="http://schemas.openxmlformats.org/package/2006/relationships"><Relationship Id="rId2" Type="http://schemas.openxmlformats.org/officeDocument/2006/relationships/image" Target="../media/image1.png"/><Relationship Id="rId1" Type="http://schemas.openxmlformats.org/officeDocument/2006/relationships/hyperlink" Target="#'Table of contents'!A1"/></Relationships>
</file>

<file path=xl/drawings/_rels/drawing42.xml.rels><?xml version="1.0" encoding="UTF-8" standalone="yes"?><Relationships xmlns="http://schemas.openxmlformats.org/package/2006/relationships"><Relationship Id="rId2" Type="http://schemas.openxmlformats.org/officeDocument/2006/relationships/image" Target="../media/image1.png"/><Relationship Id="rId1" Type="http://schemas.openxmlformats.org/officeDocument/2006/relationships/hyperlink" Target="#'Table of contents'!A1"/></Relationships>
</file>

<file path=xl/drawings/_rels/drawing43.xml.rels><?xml version="1.0" encoding="UTF-8" standalone="yes"?><Relationships xmlns="http://schemas.openxmlformats.org/package/2006/relationships"><Relationship Id="rId2" Type="http://schemas.openxmlformats.org/officeDocument/2006/relationships/image" Target="../media/image1.png"/><Relationship Id="rId1" Type="http://schemas.openxmlformats.org/officeDocument/2006/relationships/hyperlink" Target="#'Table of contents'!A1"/></Relationships>
</file>

<file path=xl/drawings/_rels/drawing44.xml.rels><?xml version="1.0" encoding="UTF-8" standalone="yes"?><Relationships xmlns="http://schemas.openxmlformats.org/package/2006/relationships"><Relationship Id="rId2" Type="http://schemas.openxmlformats.org/officeDocument/2006/relationships/image" Target="../media/image1.png"/><Relationship Id="rId1" Type="http://schemas.openxmlformats.org/officeDocument/2006/relationships/hyperlink" Target="#'Table of contents'!A1"/></Relationships>
</file>

<file path=xl/drawings/_rels/drawing45.xml.rels><?xml version="1.0" encoding="UTF-8" standalone="yes"?><Relationships xmlns="http://schemas.openxmlformats.org/package/2006/relationships"><Relationship Id="rId2" Type="http://schemas.openxmlformats.org/officeDocument/2006/relationships/image" Target="../media/image1.png"/><Relationship Id="rId1" Type="http://schemas.openxmlformats.org/officeDocument/2006/relationships/hyperlink" Target="#'Table of contents'!A1"/></Relationships>
</file>

<file path=xl/drawings/_rels/drawing46.xml.rels><?xml version="1.0" encoding="UTF-8" standalone="yes"?><Relationships xmlns="http://schemas.openxmlformats.org/package/2006/relationships"><Relationship Id="rId2" Type="http://schemas.openxmlformats.org/officeDocument/2006/relationships/image" Target="../media/image1.png"/><Relationship Id="rId1" Type="http://schemas.openxmlformats.org/officeDocument/2006/relationships/hyperlink" Target="#'Table of contents'!A1"/></Relationships>
</file>

<file path=xl/drawings/_rels/drawing47.xml.rels><?xml version="1.0" encoding="UTF-8" standalone="yes"?><Relationships xmlns="http://schemas.openxmlformats.org/package/2006/relationships"><Relationship Id="rId2" Type="http://schemas.openxmlformats.org/officeDocument/2006/relationships/image" Target="../media/image1.png"/><Relationship Id="rId1" Type="http://schemas.openxmlformats.org/officeDocument/2006/relationships/hyperlink" Target="#'Table of contents'!A1"/></Relationships>
</file>

<file path=xl/drawings/_rels/drawing48.xml.rels><?xml version="1.0" encoding="UTF-8" standalone="yes"?><Relationships xmlns="http://schemas.openxmlformats.org/package/2006/relationships"><Relationship Id="rId2" Type="http://schemas.openxmlformats.org/officeDocument/2006/relationships/image" Target="../media/image1.png"/><Relationship Id="rId1" Type="http://schemas.openxmlformats.org/officeDocument/2006/relationships/hyperlink" Target="#'Table of contents'!A1"/></Relationships>
</file>

<file path=xl/drawings/_rels/drawing49.xml.rels><?xml version="1.0" encoding="UTF-8" standalone="yes"?><Relationships xmlns="http://schemas.openxmlformats.org/package/2006/relationships"><Relationship Id="rId2" Type="http://schemas.openxmlformats.org/officeDocument/2006/relationships/image" Target="../media/image1.png"/><Relationship Id="rId1" Type="http://schemas.openxmlformats.org/officeDocument/2006/relationships/hyperlink" Target="#'Table of contents'!A1"/></Relationships>
</file>

<file path=xl/drawings/_rels/drawing5.xml.rels><?xml version="1.0" encoding="UTF-8" standalone="yes"?><Relationships xmlns="http://schemas.openxmlformats.org/package/2006/relationships"><Relationship Id="rId2" Type="http://schemas.openxmlformats.org/officeDocument/2006/relationships/image" Target="../media/image1.png"/><Relationship Id="rId1" Type="http://schemas.openxmlformats.org/officeDocument/2006/relationships/hyperlink" Target="#'Table of contents'!A1"/></Relationships>
</file>

<file path=xl/drawings/_rels/drawing50.xml.rels><?xml version="1.0" encoding="UTF-8" standalone="yes"?><Relationships xmlns="http://schemas.openxmlformats.org/package/2006/relationships"><Relationship Id="rId2" Type="http://schemas.openxmlformats.org/officeDocument/2006/relationships/image" Target="../media/image1.png"/><Relationship Id="rId1" Type="http://schemas.openxmlformats.org/officeDocument/2006/relationships/hyperlink" Target="#'Table of contents'!A1"/></Relationships>
</file>

<file path=xl/drawings/_rels/drawing51.xml.rels><?xml version="1.0" encoding="UTF-8" standalone="yes"?><Relationships xmlns="http://schemas.openxmlformats.org/package/2006/relationships"><Relationship Id="rId2" Type="http://schemas.openxmlformats.org/officeDocument/2006/relationships/image" Target="../media/image1.png"/><Relationship Id="rId1" Type="http://schemas.openxmlformats.org/officeDocument/2006/relationships/hyperlink" Target="#'Table of contents'!A1"/></Relationships>
</file>

<file path=xl/drawings/_rels/drawing52.xml.rels><?xml version="1.0" encoding="UTF-8" standalone="yes"?><Relationships xmlns="http://schemas.openxmlformats.org/package/2006/relationships"><Relationship Id="rId2" Type="http://schemas.openxmlformats.org/officeDocument/2006/relationships/image" Target="../media/image1.png"/><Relationship Id="rId1" Type="http://schemas.openxmlformats.org/officeDocument/2006/relationships/hyperlink" Target="#'Table of contents'!A1"/></Relationships>
</file>

<file path=xl/drawings/_rels/drawing53.xml.rels><?xml version="1.0" encoding="UTF-8" standalone="yes"?><Relationships xmlns="http://schemas.openxmlformats.org/package/2006/relationships"><Relationship Id="rId2" Type="http://schemas.openxmlformats.org/officeDocument/2006/relationships/image" Target="../media/image1.png"/><Relationship Id="rId1" Type="http://schemas.openxmlformats.org/officeDocument/2006/relationships/hyperlink" Target="#'Table of contents'!A1"/></Relationships>
</file>

<file path=xl/drawings/_rels/drawing54.xml.rels><?xml version="1.0" encoding="UTF-8" standalone="yes"?><Relationships xmlns="http://schemas.openxmlformats.org/package/2006/relationships"><Relationship Id="rId2" Type="http://schemas.openxmlformats.org/officeDocument/2006/relationships/image" Target="../media/image1.png"/><Relationship Id="rId1" Type="http://schemas.openxmlformats.org/officeDocument/2006/relationships/hyperlink" Target="#'Table of contents'!A1"/></Relationships>
</file>

<file path=xl/drawings/_rels/drawing55.xml.rels><?xml version="1.0" encoding="UTF-8" standalone="yes"?><Relationships xmlns="http://schemas.openxmlformats.org/package/2006/relationships"><Relationship Id="rId2" Type="http://schemas.openxmlformats.org/officeDocument/2006/relationships/image" Target="../media/image1.png"/><Relationship Id="rId1" Type="http://schemas.openxmlformats.org/officeDocument/2006/relationships/hyperlink" Target="#'Table of contents'!A1"/></Relationships>
</file>

<file path=xl/drawings/_rels/drawing56.xml.rels><?xml version="1.0" encoding="UTF-8" standalone="yes"?><Relationships xmlns="http://schemas.openxmlformats.org/package/2006/relationships"><Relationship Id="rId2" Type="http://schemas.openxmlformats.org/officeDocument/2006/relationships/image" Target="../media/image1.png"/><Relationship Id="rId1" Type="http://schemas.openxmlformats.org/officeDocument/2006/relationships/hyperlink" Target="#'Table of contents'!A1"/></Relationships>
</file>

<file path=xl/drawings/_rels/drawing57.xml.rels><?xml version="1.0" encoding="UTF-8" standalone="yes"?><Relationships xmlns="http://schemas.openxmlformats.org/package/2006/relationships"><Relationship Id="rId2" Type="http://schemas.openxmlformats.org/officeDocument/2006/relationships/image" Target="../media/image1.png"/><Relationship Id="rId1" Type="http://schemas.openxmlformats.org/officeDocument/2006/relationships/hyperlink" Target="#'Table of contents'!A1"/></Relationships>
</file>

<file path=xl/drawings/_rels/drawing58.xml.rels><?xml version="1.0" encoding="UTF-8" standalone="yes"?><Relationships xmlns="http://schemas.openxmlformats.org/package/2006/relationships"><Relationship Id="rId2" Type="http://schemas.openxmlformats.org/officeDocument/2006/relationships/image" Target="../media/image1.png"/><Relationship Id="rId1" Type="http://schemas.openxmlformats.org/officeDocument/2006/relationships/hyperlink" Target="#'Table of contents'!A1"/></Relationships>
</file>

<file path=xl/drawings/_rels/drawing59.xml.rels><?xml version="1.0" encoding="UTF-8" standalone="yes"?><Relationships xmlns="http://schemas.openxmlformats.org/package/2006/relationships"><Relationship Id="rId2" Type="http://schemas.openxmlformats.org/officeDocument/2006/relationships/image" Target="../media/image1.png"/><Relationship Id="rId1" Type="http://schemas.openxmlformats.org/officeDocument/2006/relationships/hyperlink" Target="#'Table of contents'!A1"/></Relationships>
</file>

<file path=xl/drawings/_rels/drawing6.xml.rels><?xml version="1.0" encoding="UTF-8" standalone="yes"?><Relationships xmlns="http://schemas.openxmlformats.org/package/2006/relationships"><Relationship Id="rId2" Type="http://schemas.openxmlformats.org/officeDocument/2006/relationships/image" Target="../media/image1.png"/><Relationship Id="rId1" Type="http://schemas.openxmlformats.org/officeDocument/2006/relationships/hyperlink" Target="#'Table of contents'!A1"/></Relationships>
</file>

<file path=xl/drawings/_rels/drawing60.xml.rels><?xml version="1.0" encoding="UTF-8" standalone="yes"?><Relationships xmlns="http://schemas.openxmlformats.org/package/2006/relationships"><Relationship Id="rId2" Type="http://schemas.openxmlformats.org/officeDocument/2006/relationships/image" Target="../media/image1.png"/><Relationship Id="rId1" Type="http://schemas.openxmlformats.org/officeDocument/2006/relationships/hyperlink" Target="#'Table of contents'!A1"/></Relationships>
</file>

<file path=xl/drawings/_rels/drawing61.xml.rels><?xml version="1.0" encoding="UTF-8" standalone="yes"?><Relationships xmlns="http://schemas.openxmlformats.org/package/2006/relationships"><Relationship Id="rId2" Type="http://schemas.openxmlformats.org/officeDocument/2006/relationships/image" Target="../media/image1.png"/><Relationship Id="rId1" Type="http://schemas.openxmlformats.org/officeDocument/2006/relationships/hyperlink" Target="#'Table of contents'!A1"/></Relationships>
</file>

<file path=xl/drawings/_rels/drawing62.xml.rels><?xml version="1.0" encoding="UTF-8" standalone="yes"?><Relationships xmlns="http://schemas.openxmlformats.org/package/2006/relationships"><Relationship Id="rId2" Type="http://schemas.openxmlformats.org/officeDocument/2006/relationships/image" Target="../media/image1.png"/><Relationship Id="rId1" Type="http://schemas.openxmlformats.org/officeDocument/2006/relationships/hyperlink" Target="#'Table of contents'!A1"/></Relationships>
</file>

<file path=xl/drawings/_rels/drawing63.xml.rels><?xml version="1.0" encoding="UTF-8" standalone="yes"?><Relationships xmlns="http://schemas.openxmlformats.org/package/2006/relationships"><Relationship Id="rId2" Type="http://schemas.openxmlformats.org/officeDocument/2006/relationships/image" Target="../media/image1.png"/><Relationship Id="rId1" Type="http://schemas.openxmlformats.org/officeDocument/2006/relationships/hyperlink" Target="#'Table of contents'!A1"/></Relationships>
</file>

<file path=xl/drawings/_rels/drawing64.xml.rels><?xml version="1.0" encoding="UTF-8" standalone="yes"?><Relationships xmlns="http://schemas.openxmlformats.org/package/2006/relationships"><Relationship Id="rId2" Type="http://schemas.openxmlformats.org/officeDocument/2006/relationships/image" Target="../media/image1.png"/><Relationship Id="rId1" Type="http://schemas.openxmlformats.org/officeDocument/2006/relationships/hyperlink" Target="#'Table of contents'!A1"/></Relationships>
</file>

<file path=xl/drawings/_rels/drawing65.xml.rels><?xml version="1.0" encoding="UTF-8" standalone="yes"?><Relationships xmlns="http://schemas.openxmlformats.org/package/2006/relationships"><Relationship Id="rId2" Type="http://schemas.openxmlformats.org/officeDocument/2006/relationships/image" Target="../media/image1.png"/><Relationship Id="rId1" Type="http://schemas.openxmlformats.org/officeDocument/2006/relationships/hyperlink" Target="#'Table of contents'!A1"/></Relationships>
</file>

<file path=xl/drawings/_rels/drawing66.xml.rels><?xml version="1.0" encoding="UTF-8" standalone="yes"?><Relationships xmlns="http://schemas.openxmlformats.org/package/2006/relationships"><Relationship Id="rId2" Type="http://schemas.openxmlformats.org/officeDocument/2006/relationships/image" Target="../media/image1.png"/><Relationship Id="rId1" Type="http://schemas.openxmlformats.org/officeDocument/2006/relationships/hyperlink" Target="#'Table of contents'!A1"/></Relationships>
</file>

<file path=xl/drawings/_rels/drawing67.xml.rels><?xml version="1.0" encoding="UTF-8" standalone="yes"?><Relationships xmlns="http://schemas.openxmlformats.org/package/2006/relationships"><Relationship Id="rId2" Type="http://schemas.openxmlformats.org/officeDocument/2006/relationships/image" Target="../media/image1.png"/><Relationship Id="rId1" Type="http://schemas.openxmlformats.org/officeDocument/2006/relationships/hyperlink" Target="#'Table of contents'!A1"/></Relationships>
</file>

<file path=xl/drawings/_rels/drawing68.xml.rels><?xml version="1.0" encoding="UTF-8" standalone="yes"?><Relationships xmlns="http://schemas.openxmlformats.org/package/2006/relationships"><Relationship Id="rId2" Type="http://schemas.openxmlformats.org/officeDocument/2006/relationships/image" Target="../media/image1.png"/><Relationship Id="rId1" Type="http://schemas.openxmlformats.org/officeDocument/2006/relationships/hyperlink" Target="#'Table of contents'!A1"/></Relationships>
</file>

<file path=xl/drawings/_rels/drawing69.xml.rels><?xml version="1.0" encoding="UTF-8" standalone="yes"?><Relationships xmlns="http://schemas.openxmlformats.org/package/2006/relationships"><Relationship Id="rId2" Type="http://schemas.openxmlformats.org/officeDocument/2006/relationships/image" Target="../media/image1.png"/><Relationship Id="rId1" Type="http://schemas.openxmlformats.org/officeDocument/2006/relationships/hyperlink" Target="#'Table of contents'!A1"/></Relationships>
</file>

<file path=xl/drawings/_rels/drawing7.xml.rels><?xml version="1.0" encoding="UTF-8" standalone="yes"?><Relationships xmlns="http://schemas.openxmlformats.org/package/2006/relationships"><Relationship Id="rId2" Type="http://schemas.openxmlformats.org/officeDocument/2006/relationships/image" Target="../media/image1.png"/><Relationship Id="rId1" Type="http://schemas.openxmlformats.org/officeDocument/2006/relationships/hyperlink" Target="#'Table of contents'!A1"/></Relationships>
</file>

<file path=xl/drawings/_rels/drawing70.xml.rels><?xml version="1.0" encoding="UTF-8" standalone="yes"?><Relationships xmlns="http://schemas.openxmlformats.org/package/2006/relationships"><Relationship Id="rId2" Type="http://schemas.openxmlformats.org/officeDocument/2006/relationships/image" Target="../media/image1.png"/><Relationship Id="rId1" Type="http://schemas.openxmlformats.org/officeDocument/2006/relationships/hyperlink" Target="#'Table of contents'!A1"/></Relationships>
</file>

<file path=xl/drawings/_rels/drawing71.xml.rels><?xml version="1.0" encoding="UTF-8" standalone="yes"?><Relationships xmlns="http://schemas.openxmlformats.org/package/2006/relationships"><Relationship Id="rId2" Type="http://schemas.openxmlformats.org/officeDocument/2006/relationships/image" Target="../media/image1.png"/><Relationship Id="rId1" Type="http://schemas.openxmlformats.org/officeDocument/2006/relationships/hyperlink" Target="#'Table of contents'!A1"/></Relationships>
</file>

<file path=xl/drawings/_rels/drawing72.xml.rels><?xml version="1.0" encoding="UTF-8" standalone="yes"?><Relationships xmlns="http://schemas.openxmlformats.org/package/2006/relationships"><Relationship Id="rId2" Type="http://schemas.openxmlformats.org/officeDocument/2006/relationships/image" Target="../media/image1.png"/><Relationship Id="rId1" Type="http://schemas.openxmlformats.org/officeDocument/2006/relationships/hyperlink" Target="#'Table of contents'!A1"/></Relationships>
</file>

<file path=xl/drawings/_rels/drawing73.xml.rels><?xml version="1.0" encoding="UTF-8" standalone="yes"?><Relationships xmlns="http://schemas.openxmlformats.org/package/2006/relationships"><Relationship Id="rId2" Type="http://schemas.openxmlformats.org/officeDocument/2006/relationships/image" Target="../media/image1.png"/><Relationship Id="rId1" Type="http://schemas.openxmlformats.org/officeDocument/2006/relationships/hyperlink" Target="#'Table of contents'!A1"/></Relationships>
</file>

<file path=xl/drawings/_rels/drawing74.xml.rels><?xml version="1.0" encoding="UTF-8" standalone="yes"?><Relationships xmlns="http://schemas.openxmlformats.org/package/2006/relationships"><Relationship Id="rId2" Type="http://schemas.openxmlformats.org/officeDocument/2006/relationships/image" Target="../media/image1.png"/><Relationship Id="rId1" Type="http://schemas.openxmlformats.org/officeDocument/2006/relationships/hyperlink" Target="#'Table of contents'!A1"/></Relationships>
</file>

<file path=xl/drawings/_rels/drawing8.xml.rels><?xml version="1.0" encoding="UTF-8" standalone="yes"?><Relationships xmlns="http://schemas.openxmlformats.org/package/2006/relationships"><Relationship Id="rId2" Type="http://schemas.openxmlformats.org/officeDocument/2006/relationships/image" Target="../media/image1.png"/><Relationship Id="rId1" Type="http://schemas.openxmlformats.org/officeDocument/2006/relationships/hyperlink" Target="#'Table of contents'!A1"/></Relationships>
</file>

<file path=xl/drawings/_rels/drawing9.xml.rels><?xml version="1.0" encoding="UTF-8" standalone="yes"?><Relationships xmlns="http://schemas.openxmlformats.org/package/2006/relationships"><Relationship Id="rId2" Type="http://schemas.openxmlformats.org/officeDocument/2006/relationships/image" Target="../media/image1.png"/><Relationship Id="rId1" Type="http://schemas.openxmlformats.org/officeDocument/2006/relationships/hyperlink" Target="#'Table of contents'!A1"/></Relationships>
</file>

<file path=xl/drawings/drawing1.xml><?xml version="1.0" encoding="utf-8"?>
<xdr:wsDr xmlns:xdr="http://schemas.openxmlformats.org/drawingml/2006/spreadsheetDrawing" xmlns:a="http://schemas.openxmlformats.org/drawingml/2006/main" xmlns:r="http://schemas.openxmlformats.org/officeDocument/2006/relationships">
  <xdr:oneCellAnchor xmlns:xdr="http://schemas.openxmlformats.org/drawingml/2006/spreadsheetDrawing">
    <xdr:from xmlns:xdr="http://schemas.openxmlformats.org/drawingml/2006/spreadsheetDrawing">
      <xdr:col xmlns:xdr="http://schemas.openxmlformats.org/drawingml/2006/spreadsheetDrawing">0</xdr:col>
      <xdr:colOff xmlns:xdr="http://schemas.openxmlformats.org/drawingml/2006/spreadsheetDrawing">0</xdr:colOff>
      <xdr:row xmlns:xdr="http://schemas.openxmlformats.org/drawingml/2006/spreadsheetDrawing">0</xdr:row>
      <xdr:rowOff xmlns:xdr="http://schemas.openxmlformats.org/drawingml/2006/spreadsheetDrawing">0</xdr:rowOff>
    </xdr:from>
    <xdr:ext xmlns:xdr="http://schemas.openxmlformats.org/drawingml/2006/spreadsheetDrawing" cx="9144000" cy="5143500"/>
    <xdr:pic xmlns:xdr="http://schemas.openxmlformats.org/drawingml/2006/spreadsheetDrawing">
      <xdr:nvPicPr xmlns:xdr="http://schemas.openxmlformats.org/drawingml/2006/spreadsheetDrawing">
        <xdr:cNvPr xmlns:xdr="http://schemas.openxmlformats.org/drawingml/2006/spreadsheetDrawing" id="1" name="Picture 1"/>
        <xdr:cNvPicPr xmlns:xdr="http://schemas.openxmlformats.org/drawingml/2006/spreadsheetDrawing">
          <a:picLocks xmlns:a="http://schemas.openxmlformats.org/drawingml/2006/main" noChangeAspect="1"/>
        </xdr:cNvPicPr>
      </xdr:nvPicPr>
      <xdr:blipFill xmlns:xdr="http://schemas.openxmlformats.org/drawingml/2006/spreadsheetDrawing">
        <a:blip xmlns:a="http://schemas.openxmlformats.org/drawingml/2006/main" xmlns:r="http://schemas.openxmlformats.org/officeDocument/2006/relationships" r:embed="rId1">
        </a:blip>
        <a:stretch xmlns:a="http://schemas.openxmlformats.org/drawingml/2006/main">
          <a:fillRect/>
        </a:stretch>
      </xdr:blipFill>
      <xdr:spPr xmlns:xdr="http://schemas.openxmlformats.org/drawingml/2006/spreadsheetDrawing">
        <a:prstGeom xmlns:a="http://schemas.openxmlformats.org/drawingml/2006/main" prst="rect">
          <a:avLst xmlns:a="http://schemas.openxmlformats.org/drawingml/2006/main"/>
        </a:prstGeom>
      </xdr:spPr>
    </xdr:pic>
    <xdr:clientData/>
  </xdr:oneCellAnchor>
</xdr:wsDr>
</file>

<file path=xl/drawings/drawing10.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143041</xdr:colOff>
      <xdr:row>1</xdr:row>
      <xdr:rowOff>47625</xdr:rowOff>
    </xdr:from>
    <xdr:to>
      <xdr:col>1</xdr:col>
      <xdr:colOff>964034</xdr:colOff>
      <xdr:row>1</xdr:row>
      <xdr:rowOff>466725</xdr:rowOff>
    </xdr:to>
    <xdr:pic>
      <xdr:nvPicPr>
        <xdr:cNvPr id="4" name="Picture 3">
          <a:hlinkClick xmlns:r="http://schemas.openxmlformats.org/officeDocument/2006/relationships" r:id="rId1"/>
          <a:extLst>
            <a:ext uri="{FF2B5EF4-FFF2-40B4-BE49-F238E27FC236}">
              <a16:creationId xmlns:a16="http://schemas.microsoft.com/office/drawing/2014/main" id="{87960C78-618F-425C-9F37-B17AE3FC920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228766" y="161925"/>
          <a:ext cx="820993" cy="419100"/>
        </a:xfrm>
        <a:prstGeom prst="rect">
          <a:avLst/>
        </a:prstGeom>
        <a:noFill/>
        <a:ln>
          <a:noFill/>
        </a:ln>
      </xdr:spPr>
    </xdr:pic>
    <xdr:clientData/>
  </xdr:twoCellAnchor>
</xdr:wsDr>
</file>

<file path=xl/drawings/drawing11.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143041</xdr:colOff>
      <xdr:row>1</xdr:row>
      <xdr:rowOff>47625</xdr:rowOff>
    </xdr:from>
    <xdr:to>
      <xdr:col>1</xdr:col>
      <xdr:colOff>964034</xdr:colOff>
      <xdr:row>1</xdr:row>
      <xdr:rowOff>466725</xdr:rowOff>
    </xdr:to>
    <xdr:pic>
      <xdr:nvPicPr>
        <xdr:cNvPr id="4" name="Picture 3">
          <a:hlinkClick xmlns:r="http://schemas.openxmlformats.org/officeDocument/2006/relationships" r:id="rId1"/>
          <a:extLst>
            <a:ext uri="{FF2B5EF4-FFF2-40B4-BE49-F238E27FC236}">
              <a16:creationId xmlns:a16="http://schemas.microsoft.com/office/drawing/2014/main" id="{87960C78-618F-425C-9F37-B17AE3FC920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228766" y="161925"/>
          <a:ext cx="820993" cy="419100"/>
        </a:xfrm>
        <a:prstGeom prst="rect">
          <a:avLst/>
        </a:prstGeom>
        <a:noFill/>
        <a:ln>
          <a:noFill/>
        </a:ln>
      </xdr:spPr>
    </xdr:pic>
    <xdr:clientData/>
  </xdr:twoCellAnchor>
</xdr:wsDr>
</file>

<file path=xl/drawings/drawing12.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143041</xdr:colOff>
      <xdr:row>1</xdr:row>
      <xdr:rowOff>47625</xdr:rowOff>
    </xdr:from>
    <xdr:to>
      <xdr:col>1</xdr:col>
      <xdr:colOff>964034</xdr:colOff>
      <xdr:row>1</xdr:row>
      <xdr:rowOff>466725</xdr:rowOff>
    </xdr:to>
    <xdr:pic>
      <xdr:nvPicPr>
        <xdr:cNvPr id="4" name="Picture 3">
          <a:hlinkClick xmlns:r="http://schemas.openxmlformats.org/officeDocument/2006/relationships" r:id="rId1"/>
          <a:extLst>
            <a:ext uri="{FF2B5EF4-FFF2-40B4-BE49-F238E27FC236}">
              <a16:creationId xmlns:a16="http://schemas.microsoft.com/office/drawing/2014/main" id="{87960C78-618F-425C-9F37-B17AE3FC920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228766" y="161925"/>
          <a:ext cx="820993" cy="419100"/>
        </a:xfrm>
        <a:prstGeom prst="rect">
          <a:avLst/>
        </a:prstGeom>
        <a:noFill/>
        <a:ln>
          <a:noFill/>
        </a:ln>
      </xdr:spPr>
    </xdr:pic>
    <xdr:clientData/>
  </xdr:twoCellAnchor>
</xdr:wsDr>
</file>

<file path=xl/drawings/drawing13.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143041</xdr:colOff>
      <xdr:row>1</xdr:row>
      <xdr:rowOff>47625</xdr:rowOff>
    </xdr:from>
    <xdr:to>
      <xdr:col>1</xdr:col>
      <xdr:colOff>964034</xdr:colOff>
      <xdr:row>1</xdr:row>
      <xdr:rowOff>466725</xdr:rowOff>
    </xdr:to>
    <xdr:pic>
      <xdr:nvPicPr>
        <xdr:cNvPr id="4" name="Picture 3">
          <a:hlinkClick xmlns:r="http://schemas.openxmlformats.org/officeDocument/2006/relationships" r:id="rId1"/>
          <a:extLst>
            <a:ext uri="{FF2B5EF4-FFF2-40B4-BE49-F238E27FC236}">
              <a16:creationId xmlns:a16="http://schemas.microsoft.com/office/drawing/2014/main" id="{87960C78-618F-425C-9F37-B17AE3FC920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228766" y="161925"/>
          <a:ext cx="820993" cy="419100"/>
        </a:xfrm>
        <a:prstGeom prst="rect">
          <a:avLst/>
        </a:prstGeom>
        <a:noFill/>
        <a:ln>
          <a:noFill/>
        </a:ln>
      </xdr:spPr>
    </xdr:pic>
    <xdr:clientData/>
  </xdr:twoCellAnchor>
</xdr:wsDr>
</file>

<file path=xl/drawings/drawing14.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143041</xdr:colOff>
      <xdr:row>1</xdr:row>
      <xdr:rowOff>47625</xdr:rowOff>
    </xdr:from>
    <xdr:to>
      <xdr:col>1</xdr:col>
      <xdr:colOff>964034</xdr:colOff>
      <xdr:row>1</xdr:row>
      <xdr:rowOff>466725</xdr:rowOff>
    </xdr:to>
    <xdr:pic>
      <xdr:nvPicPr>
        <xdr:cNvPr id="4" name="Picture 3">
          <a:hlinkClick xmlns:r="http://schemas.openxmlformats.org/officeDocument/2006/relationships" r:id="rId1"/>
          <a:extLst>
            <a:ext uri="{FF2B5EF4-FFF2-40B4-BE49-F238E27FC236}">
              <a16:creationId xmlns:a16="http://schemas.microsoft.com/office/drawing/2014/main" id="{87960C78-618F-425C-9F37-B17AE3FC920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228766" y="161925"/>
          <a:ext cx="820993" cy="419100"/>
        </a:xfrm>
        <a:prstGeom prst="rect">
          <a:avLst/>
        </a:prstGeom>
        <a:noFill/>
        <a:ln>
          <a:noFill/>
        </a:ln>
      </xdr:spPr>
    </xdr:pic>
    <xdr:clientData/>
  </xdr:twoCellAnchor>
</xdr:wsDr>
</file>

<file path=xl/drawings/drawing15.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143041</xdr:colOff>
      <xdr:row>1</xdr:row>
      <xdr:rowOff>47625</xdr:rowOff>
    </xdr:from>
    <xdr:to>
      <xdr:col>1</xdr:col>
      <xdr:colOff>964034</xdr:colOff>
      <xdr:row>1</xdr:row>
      <xdr:rowOff>466725</xdr:rowOff>
    </xdr:to>
    <xdr:pic>
      <xdr:nvPicPr>
        <xdr:cNvPr id="4" name="Picture 3">
          <a:hlinkClick xmlns:r="http://schemas.openxmlformats.org/officeDocument/2006/relationships" r:id="rId1"/>
          <a:extLst>
            <a:ext uri="{FF2B5EF4-FFF2-40B4-BE49-F238E27FC236}">
              <a16:creationId xmlns:a16="http://schemas.microsoft.com/office/drawing/2014/main" id="{87960C78-618F-425C-9F37-B17AE3FC920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228766" y="161925"/>
          <a:ext cx="820993" cy="419100"/>
        </a:xfrm>
        <a:prstGeom prst="rect">
          <a:avLst/>
        </a:prstGeom>
        <a:noFill/>
        <a:ln>
          <a:noFill/>
        </a:ln>
      </xdr:spPr>
    </xdr:pic>
    <xdr:clientData/>
  </xdr:twoCellAnchor>
</xdr:wsDr>
</file>

<file path=xl/drawings/drawing16.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143041</xdr:colOff>
      <xdr:row>1</xdr:row>
      <xdr:rowOff>47625</xdr:rowOff>
    </xdr:from>
    <xdr:to>
      <xdr:col>1</xdr:col>
      <xdr:colOff>964034</xdr:colOff>
      <xdr:row>1</xdr:row>
      <xdr:rowOff>466725</xdr:rowOff>
    </xdr:to>
    <xdr:pic>
      <xdr:nvPicPr>
        <xdr:cNvPr id="4" name="Picture 3">
          <a:hlinkClick xmlns:r="http://schemas.openxmlformats.org/officeDocument/2006/relationships" r:id="rId1"/>
          <a:extLst>
            <a:ext uri="{FF2B5EF4-FFF2-40B4-BE49-F238E27FC236}">
              <a16:creationId xmlns:a16="http://schemas.microsoft.com/office/drawing/2014/main" id="{87960C78-618F-425C-9F37-B17AE3FC920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228766" y="161925"/>
          <a:ext cx="820993" cy="419100"/>
        </a:xfrm>
        <a:prstGeom prst="rect">
          <a:avLst/>
        </a:prstGeom>
        <a:noFill/>
        <a:ln>
          <a:noFill/>
        </a:ln>
      </xdr:spPr>
    </xdr:pic>
    <xdr:clientData/>
  </xdr:twoCellAnchor>
</xdr:wsDr>
</file>

<file path=xl/drawings/drawing17.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143041</xdr:colOff>
      <xdr:row>1</xdr:row>
      <xdr:rowOff>47625</xdr:rowOff>
    </xdr:from>
    <xdr:to>
      <xdr:col>1</xdr:col>
      <xdr:colOff>964034</xdr:colOff>
      <xdr:row>1</xdr:row>
      <xdr:rowOff>466725</xdr:rowOff>
    </xdr:to>
    <xdr:pic>
      <xdr:nvPicPr>
        <xdr:cNvPr id="4" name="Picture 3">
          <a:hlinkClick xmlns:r="http://schemas.openxmlformats.org/officeDocument/2006/relationships" r:id="rId1"/>
          <a:extLst>
            <a:ext uri="{FF2B5EF4-FFF2-40B4-BE49-F238E27FC236}">
              <a16:creationId xmlns:a16="http://schemas.microsoft.com/office/drawing/2014/main" id="{87960C78-618F-425C-9F37-B17AE3FC920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228766" y="161925"/>
          <a:ext cx="820993" cy="419100"/>
        </a:xfrm>
        <a:prstGeom prst="rect">
          <a:avLst/>
        </a:prstGeom>
        <a:noFill/>
        <a:ln>
          <a:noFill/>
        </a:ln>
      </xdr:spPr>
    </xdr:pic>
    <xdr:clientData/>
  </xdr:twoCellAnchor>
</xdr:wsDr>
</file>

<file path=xl/drawings/drawing18.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143041</xdr:colOff>
      <xdr:row>1</xdr:row>
      <xdr:rowOff>47625</xdr:rowOff>
    </xdr:from>
    <xdr:to>
      <xdr:col>1</xdr:col>
      <xdr:colOff>964034</xdr:colOff>
      <xdr:row>1</xdr:row>
      <xdr:rowOff>466725</xdr:rowOff>
    </xdr:to>
    <xdr:pic>
      <xdr:nvPicPr>
        <xdr:cNvPr id="4" name="Picture 3">
          <a:hlinkClick xmlns:r="http://schemas.openxmlformats.org/officeDocument/2006/relationships" r:id="rId1"/>
          <a:extLst>
            <a:ext uri="{FF2B5EF4-FFF2-40B4-BE49-F238E27FC236}">
              <a16:creationId xmlns:a16="http://schemas.microsoft.com/office/drawing/2014/main" id="{87960C78-618F-425C-9F37-B17AE3FC920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228766" y="161925"/>
          <a:ext cx="820993" cy="419100"/>
        </a:xfrm>
        <a:prstGeom prst="rect">
          <a:avLst/>
        </a:prstGeom>
        <a:noFill/>
        <a:ln>
          <a:noFill/>
        </a:ln>
      </xdr:spPr>
    </xdr:pic>
    <xdr:clientData/>
  </xdr:twoCellAnchor>
</xdr:wsDr>
</file>

<file path=xl/drawings/drawing19.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143041</xdr:colOff>
      <xdr:row>1</xdr:row>
      <xdr:rowOff>47625</xdr:rowOff>
    </xdr:from>
    <xdr:to>
      <xdr:col>1</xdr:col>
      <xdr:colOff>964034</xdr:colOff>
      <xdr:row>1</xdr:row>
      <xdr:rowOff>466725</xdr:rowOff>
    </xdr:to>
    <xdr:pic>
      <xdr:nvPicPr>
        <xdr:cNvPr id="4" name="Picture 3">
          <a:hlinkClick xmlns:r="http://schemas.openxmlformats.org/officeDocument/2006/relationships" r:id="rId1"/>
          <a:extLst>
            <a:ext uri="{FF2B5EF4-FFF2-40B4-BE49-F238E27FC236}">
              <a16:creationId xmlns:a16="http://schemas.microsoft.com/office/drawing/2014/main" id="{87960C78-618F-425C-9F37-B17AE3FC920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228766" y="161925"/>
          <a:ext cx="820993" cy="419100"/>
        </a:xfrm>
        <a:prstGeom prst="rect">
          <a:avLst/>
        </a:prstGeom>
        <a:noFill/>
        <a:ln>
          <a:noFill/>
        </a:ln>
      </xdr:spPr>
    </xdr:pic>
    <xdr:clientData/>
  </xdr:twoCellAnchor>
</xdr:wsDr>
</file>

<file path=xl/drawings/drawing20.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143041</xdr:colOff>
      <xdr:row>1</xdr:row>
      <xdr:rowOff>47625</xdr:rowOff>
    </xdr:from>
    <xdr:to>
      <xdr:col>1</xdr:col>
      <xdr:colOff>964034</xdr:colOff>
      <xdr:row>1</xdr:row>
      <xdr:rowOff>466725</xdr:rowOff>
    </xdr:to>
    <xdr:pic>
      <xdr:nvPicPr>
        <xdr:cNvPr id="4" name="Picture 3">
          <a:hlinkClick xmlns:r="http://schemas.openxmlformats.org/officeDocument/2006/relationships" r:id="rId1"/>
          <a:extLst>
            <a:ext uri="{FF2B5EF4-FFF2-40B4-BE49-F238E27FC236}">
              <a16:creationId xmlns:a16="http://schemas.microsoft.com/office/drawing/2014/main" id="{87960C78-618F-425C-9F37-B17AE3FC920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228766" y="161925"/>
          <a:ext cx="820993" cy="419100"/>
        </a:xfrm>
        <a:prstGeom prst="rect">
          <a:avLst/>
        </a:prstGeom>
        <a:noFill/>
        <a:ln>
          <a:noFill/>
        </a:ln>
      </xdr:spPr>
    </xdr:pic>
    <xdr:clientData/>
  </xdr:twoCellAnchor>
</xdr:wsDr>
</file>

<file path=xl/drawings/drawing21.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143041</xdr:colOff>
      <xdr:row>1</xdr:row>
      <xdr:rowOff>47625</xdr:rowOff>
    </xdr:from>
    <xdr:to>
      <xdr:col>1</xdr:col>
      <xdr:colOff>964034</xdr:colOff>
      <xdr:row>1</xdr:row>
      <xdr:rowOff>466725</xdr:rowOff>
    </xdr:to>
    <xdr:pic>
      <xdr:nvPicPr>
        <xdr:cNvPr id="4" name="Picture 3">
          <a:hlinkClick xmlns:r="http://schemas.openxmlformats.org/officeDocument/2006/relationships" r:id="rId1"/>
          <a:extLst>
            <a:ext uri="{FF2B5EF4-FFF2-40B4-BE49-F238E27FC236}">
              <a16:creationId xmlns:a16="http://schemas.microsoft.com/office/drawing/2014/main" id="{87960C78-618F-425C-9F37-B17AE3FC920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228766" y="161925"/>
          <a:ext cx="820993" cy="419100"/>
        </a:xfrm>
        <a:prstGeom prst="rect">
          <a:avLst/>
        </a:prstGeom>
        <a:noFill/>
        <a:ln>
          <a:noFill/>
        </a:ln>
      </xdr:spPr>
    </xdr:pic>
    <xdr:clientData/>
  </xdr:twoCellAnchor>
</xdr:wsDr>
</file>

<file path=xl/drawings/drawing22.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143041</xdr:colOff>
      <xdr:row>1</xdr:row>
      <xdr:rowOff>47625</xdr:rowOff>
    </xdr:from>
    <xdr:to>
      <xdr:col>1</xdr:col>
      <xdr:colOff>964034</xdr:colOff>
      <xdr:row>1</xdr:row>
      <xdr:rowOff>466725</xdr:rowOff>
    </xdr:to>
    <xdr:pic>
      <xdr:nvPicPr>
        <xdr:cNvPr id="4" name="Picture 3">
          <a:hlinkClick xmlns:r="http://schemas.openxmlformats.org/officeDocument/2006/relationships" r:id="rId1"/>
          <a:extLst>
            <a:ext uri="{FF2B5EF4-FFF2-40B4-BE49-F238E27FC236}">
              <a16:creationId xmlns:a16="http://schemas.microsoft.com/office/drawing/2014/main" id="{87960C78-618F-425C-9F37-B17AE3FC920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228766" y="161925"/>
          <a:ext cx="820993" cy="419100"/>
        </a:xfrm>
        <a:prstGeom prst="rect">
          <a:avLst/>
        </a:prstGeom>
        <a:noFill/>
        <a:ln>
          <a:noFill/>
        </a:ln>
      </xdr:spPr>
    </xdr:pic>
    <xdr:clientData/>
  </xdr:twoCellAnchor>
</xdr:wsDr>
</file>

<file path=xl/drawings/drawing23.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143041</xdr:colOff>
      <xdr:row>1</xdr:row>
      <xdr:rowOff>47625</xdr:rowOff>
    </xdr:from>
    <xdr:to>
      <xdr:col>1</xdr:col>
      <xdr:colOff>964034</xdr:colOff>
      <xdr:row>1</xdr:row>
      <xdr:rowOff>466725</xdr:rowOff>
    </xdr:to>
    <xdr:pic>
      <xdr:nvPicPr>
        <xdr:cNvPr id="4" name="Picture 3">
          <a:hlinkClick xmlns:r="http://schemas.openxmlformats.org/officeDocument/2006/relationships" r:id="rId1"/>
          <a:extLst>
            <a:ext uri="{FF2B5EF4-FFF2-40B4-BE49-F238E27FC236}">
              <a16:creationId xmlns:a16="http://schemas.microsoft.com/office/drawing/2014/main" id="{87960C78-618F-425C-9F37-B17AE3FC920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228766" y="161925"/>
          <a:ext cx="820993" cy="419100"/>
        </a:xfrm>
        <a:prstGeom prst="rect">
          <a:avLst/>
        </a:prstGeom>
        <a:noFill/>
        <a:ln>
          <a:noFill/>
        </a:ln>
      </xdr:spPr>
    </xdr:pic>
    <xdr:clientData/>
  </xdr:twoCellAnchor>
</xdr:wsDr>
</file>

<file path=xl/drawings/drawing24.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143041</xdr:colOff>
      <xdr:row>1</xdr:row>
      <xdr:rowOff>47625</xdr:rowOff>
    </xdr:from>
    <xdr:to>
      <xdr:col>1</xdr:col>
      <xdr:colOff>964034</xdr:colOff>
      <xdr:row>1</xdr:row>
      <xdr:rowOff>466725</xdr:rowOff>
    </xdr:to>
    <xdr:pic>
      <xdr:nvPicPr>
        <xdr:cNvPr id="4" name="Picture 3">
          <a:hlinkClick xmlns:r="http://schemas.openxmlformats.org/officeDocument/2006/relationships" r:id="rId1"/>
          <a:extLst>
            <a:ext uri="{FF2B5EF4-FFF2-40B4-BE49-F238E27FC236}">
              <a16:creationId xmlns:a16="http://schemas.microsoft.com/office/drawing/2014/main" id="{87960C78-618F-425C-9F37-B17AE3FC920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228766" y="161925"/>
          <a:ext cx="820993" cy="419100"/>
        </a:xfrm>
        <a:prstGeom prst="rect">
          <a:avLst/>
        </a:prstGeom>
        <a:noFill/>
        <a:ln>
          <a:noFill/>
        </a:ln>
      </xdr:spPr>
    </xdr:pic>
    <xdr:clientData/>
  </xdr:twoCellAnchor>
</xdr:wsDr>
</file>

<file path=xl/drawings/drawing25.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143041</xdr:colOff>
      <xdr:row>1</xdr:row>
      <xdr:rowOff>47625</xdr:rowOff>
    </xdr:from>
    <xdr:to>
      <xdr:col>1</xdr:col>
      <xdr:colOff>964034</xdr:colOff>
      <xdr:row>1</xdr:row>
      <xdr:rowOff>466725</xdr:rowOff>
    </xdr:to>
    <xdr:pic>
      <xdr:nvPicPr>
        <xdr:cNvPr id="4" name="Picture 3">
          <a:hlinkClick xmlns:r="http://schemas.openxmlformats.org/officeDocument/2006/relationships" r:id="rId1"/>
          <a:extLst>
            <a:ext uri="{FF2B5EF4-FFF2-40B4-BE49-F238E27FC236}">
              <a16:creationId xmlns:a16="http://schemas.microsoft.com/office/drawing/2014/main" id="{87960C78-618F-425C-9F37-B17AE3FC920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228766" y="161925"/>
          <a:ext cx="820993" cy="419100"/>
        </a:xfrm>
        <a:prstGeom prst="rect">
          <a:avLst/>
        </a:prstGeom>
        <a:noFill/>
        <a:ln>
          <a:noFill/>
        </a:ln>
      </xdr:spPr>
    </xdr:pic>
    <xdr:clientData/>
  </xdr:twoCellAnchor>
</xdr:wsDr>
</file>

<file path=xl/drawings/drawing26.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143041</xdr:colOff>
      <xdr:row>1</xdr:row>
      <xdr:rowOff>47625</xdr:rowOff>
    </xdr:from>
    <xdr:to>
      <xdr:col>1</xdr:col>
      <xdr:colOff>964034</xdr:colOff>
      <xdr:row>1</xdr:row>
      <xdr:rowOff>466725</xdr:rowOff>
    </xdr:to>
    <xdr:pic>
      <xdr:nvPicPr>
        <xdr:cNvPr id="4" name="Picture 3">
          <a:hlinkClick xmlns:r="http://schemas.openxmlformats.org/officeDocument/2006/relationships" r:id="rId1"/>
          <a:extLst>
            <a:ext uri="{FF2B5EF4-FFF2-40B4-BE49-F238E27FC236}">
              <a16:creationId xmlns:a16="http://schemas.microsoft.com/office/drawing/2014/main" id="{87960C78-618F-425C-9F37-B17AE3FC920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228766" y="161925"/>
          <a:ext cx="820993" cy="419100"/>
        </a:xfrm>
        <a:prstGeom prst="rect">
          <a:avLst/>
        </a:prstGeom>
        <a:noFill/>
        <a:ln>
          <a:noFill/>
        </a:ln>
      </xdr:spPr>
    </xdr:pic>
    <xdr:clientData/>
  </xdr:twoCellAnchor>
</xdr:wsDr>
</file>

<file path=xl/drawings/drawing27.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143041</xdr:colOff>
      <xdr:row>1</xdr:row>
      <xdr:rowOff>47625</xdr:rowOff>
    </xdr:from>
    <xdr:to>
      <xdr:col>1</xdr:col>
      <xdr:colOff>964034</xdr:colOff>
      <xdr:row>1</xdr:row>
      <xdr:rowOff>466725</xdr:rowOff>
    </xdr:to>
    <xdr:pic>
      <xdr:nvPicPr>
        <xdr:cNvPr id="4" name="Picture 3">
          <a:hlinkClick xmlns:r="http://schemas.openxmlformats.org/officeDocument/2006/relationships" r:id="rId1"/>
          <a:extLst>
            <a:ext uri="{FF2B5EF4-FFF2-40B4-BE49-F238E27FC236}">
              <a16:creationId xmlns:a16="http://schemas.microsoft.com/office/drawing/2014/main" id="{87960C78-618F-425C-9F37-B17AE3FC920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228766" y="161925"/>
          <a:ext cx="820993" cy="419100"/>
        </a:xfrm>
        <a:prstGeom prst="rect">
          <a:avLst/>
        </a:prstGeom>
        <a:noFill/>
        <a:ln>
          <a:noFill/>
        </a:ln>
      </xdr:spPr>
    </xdr:pic>
    <xdr:clientData/>
  </xdr:twoCellAnchor>
</xdr:wsDr>
</file>

<file path=xl/drawings/drawing28.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143041</xdr:colOff>
      <xdr:row>1</xdr:row>
      <xdr:rowOff>47625</xdr:rowOff>
    </xdr:from>
    <xdr:to>
      <xdr:col>1</xdr:col>
      <xdr:colOff>964034</xdr:colOff>
      <xdr:row>1</xdr:row>
      <xdr:rowOff>466725</xdr:rowOff>
    </xdr:to>
    <xdr:pic>
      <xdr:nvPicPr>
        <xdr:cNvPr id="4" name="Picture 3">
          <a:hlinkClick xmlns:r="http://schemas.openxmlformats.org/officeDocument/2006/relationships" r:id="rId1"/>
          <a:extLst>
            <a:ext uri="{FF2B5EF4-FFF2-40B4-BE49-F238E27FC236}">
              <a16:creationId xmlns:a16="http://schemas.microsoft.com/office/drawing/2014/main" id="{87960C78-618F-425C-9F37-B17AE3FC920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228766" y="161925"/>
          <a:ext cx="820993" cy="419100"/>
        </a:xfrm>
        <a:prstGeom prst="rect">
          <a:avLst/>
        </a:prstGeom>
        <a:noFill/>
        <a:ln>
          <a:noFill/>
        </a:ln>
      </xdr:spPr>
    </xdr:pic>
    <xdr:clientData/>
  </xdr:twoCellAnchor>
</xdr:wsDr>
</file>

<file path=xl/drawings/drawing29.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143041</xdr:colOff>
      <xdr:row>1</xdr:row>
      <xdr:rowOff>47625</xdr:rowOff>
    </xdr:from>
    <xdr:to>
      <xdr:col>1</xdr:col>
      <xdr:colOff>964034</xdr:colOff>
      <xdr:row>1</xdr:row>
      <xdr:rowOff>466725</xdr:rowOff>
    </xdr:to>
    <xdr:pic>
      <xdr:nvPicPr>
        <xdr:cNvPr id="4" name="Picture 3">
          <a:hlinkClick xmlns:r="http://schemas.openxmlformats.org/officeDocument/2006/relationships" r:id="rId1"/>
          <a:extLst>
            <a:ext uri="{FF2B5EF4-FFF2-40B4-BE49-F238E27FC236}">
              <a16:creationId xmlns:a16="http://schemas.microsoft.com/office/drawing/2014/main" id="{87960C78-618F-425C-9F37-B17AE3FC920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228766" y="161925"/>
          <a:ext cx="820993" cy="41910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mlns:r="http://schemas.openxmlformats.org/officeDocument/2006/relationships">
  <xdr:twoCellAnchor editAs="oneCell">
    <xdr:from>
      <xdr:col>2</xdr:col>
      <xdr:colOff>58903</xdr:colOff>
      <xdr:row>1</xdr:row>
      <xdr:rowOff>38100</xdr:rowOff>
    </xdr:from>
    <xdr:to>
      <xdr:col>2</xdr:col>
      <xdr:colOff>879896</xdr:colOff>
      <xdr:row>1</xdr:row>
      <xdr:rowOff>457200</xdr:rowOff>
    </xdr:to>
    <xdr:pic>
      <xdr:nvPicPr>
        <xdr:cNvPr id="4" name="Picture 3">
          <a:hlinkClick xmlns:r="http://schemas.openxmlformats.org/officeDocument/2006/relationships" r:id="rId1"/>
          <a:extLst>
            <a:ext uri="{FF2B5EF4-FFF2-40B4-BE49-F238E27FC236}">
              <a16:creationId xmlns:a16="http://schemas.microsoft.com/office/drawing/2014/main" id="{DAC09AB9-ADAA-4A62-8618-B9F2C183826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306553" y="152400"/>
          <a:ext cx="820993" cy="419100"/>
        </a:xfrm>
        <a:prstGeom prst="rect">
          <a:avLst/>
        </a:prstGeom>
        <a:noFill/>
        <a:ln>
          <a:noFill/>
        </a:ln>
      </xdr:spPr>
    </xdr:pic>
    <xdr:clientData/>
  </xdr:twoCellAnchor>
</xdr:wsDr>
</file>

<file path=xl/drawings/drawing30.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143041</xdr:colOff>
      <xdr:row>1</xdr:row>
      <xdr:rowOff>47625</xdr:rowOff>
    </xdr:from>
    <xdr:to>
      <xdr:col>1</xdr:col>
      <xdr:colOff>964034</xdr:colOff>
      <xdr:row>1</xdr:row>
      <xdr:rowOff>466725</xdr:rowOff>
    </xdr:to>
    <xdr:pic>
      <xdr:nvPicPr>
        <xdr:cNvPr id="4" name="Picture 3">
          <a:hlinkClick xmlns:r="http://schemas.openxmlformats.org/officeDocument/2006/relationships" r:id="rId1"/>
          <a:extLst>
            <a:ext uri="{FF2B5EF4-FFF2-40B4-BE49-F238E27FC236}">
              <a16:creationId xmlns:a16="http://schemas.microsoft.com/office/drawing/2014/main" id="{87960C78-618F-425C-9F37-B17AE3FC920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228766" y="161925"/>
          <a:ext cx="820993" cy="419100"/>
        </a:xfrm>
        <a:prstGeom prst="rect">
          <a:avLst/>
        </a:prstGeom>
        <a:noFill/>
        <a:ln>
          <a:noFill/>
        </a:ln>
      </xdr:spPr>
    </xdr:pic>
    <xdr:clientData/>
  </xdr:twoCellAnchor>
</xdr:wsDr>
</file>

<file path=xl/drawings/drawing31.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143041</xdr:colOff>
      <xdr:row>1</xdr:row>
      <xdr:rowOff>47625</xdr:rowOff>
    </xdr:from>
    <xdr:to>
      <xdr:col>1</xdr:col>
      <xdr:colOff>964034</xdr:colOff>
      <xdr:row>1</xdr:row>
      <xdr:rowOff>466725</xdr:rowOff>
    </xdr:to>
    <xdr:pic>
      <xdr:nvPicPr>
        <xdr:cNvPr id="4" name="Picture 3">
          <a:hlinkClick xmlns:r="http://schemas.openxmlformats.org/officeDocument/2006/relationships" r:id="rId1"/>
          <a:extLst>
            <a:ext uri="{FF2B5EF4-FFF2-40B4-BE49-F238E27FC236}">
              <a16:creationId xmlns:a16="http://schemas.microsoft.com/office/drawing/2014/main" id="{87960C78-618F-425C-9F37-B17AE3FC920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228766" y="161925"/>
          <a:ext cx="820993" cy="419100"/>
        </a:xfrm>
        <a:prstGeom prst="rect">
          <a:avLst/>
        </a:prstGeom>
        <a:noFill/>
        <a:ln>
          <a:noFill/>
        </a:ln>
      </xdr:spPr>
    </xdr:pic>
    <xdr:clientData/>
  </xdr:twoCellAnchor>
</xdr:wsDr>
</file>

<file path=xl/drawings/drawing32.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143041</xdr:colOff>
      <xdr:row>1</xdr:row>
      <xdr:rowOff>47625</xdr:rowOff>
    </xdr:from>
    <xdr:to>
      <xdr:col>1</xdr:col>
      <xdr:colOff>964034</xdr:colOff>
      <xdr:row>1</xdr:row>
      <xdr:rowOff>466725</xdr:rowOff>
    </xdr:to>
    <xdr:pic>
      <xdr:nvPicPr>
        <xdr:cNvPr id="4" name="Picture 3">
          <a:hlinkClick xmlns:r="http://schemas.openxmlformats.org/officeDocument/2006/relationships" r:id="rId1"/>
          <a:extLst>
            <a:ext uri="{FF2B5EF4-FFF2-40B4-BE49-F238E27FC236}">
              <a16:creationId xmlns:a16="http://schemas.microsoft.com/office/drawing/2014/main" id="{87960C78-618F-425C-9F37-B17AE3FC920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228766" y="161925"/>
          <a:ext cx="820993" cy="419100"/>
        </a:xfrm>
        <a:prstGeom prst="rect">
          <a:avLst/>
        </a:prstGeom>
        <a:noFill/>
        <a:ln>
          <a:noFill/>
        </a:ln>
      </xdr:spPr>
    </xdr:pic>
    <xdr:clientData/>
  </xdr:twoCellAnchor>
</xdr:wsDr>
</file>

<file path=xl/drawings/drawing33.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143041</xdr:colOff>
      <xdr:row>1</xdr:row>
      <xdr:rowOff>47625</xdr:rowOff>
    </xdr:from>
    <xdr:to>
      <xdr:col>1</xdr:col>
      <xdr:colOff>964034</xdr:colOff>
      <xdr:row>1</xdr:row>
      <xdr:rowOff>466725</xdr:rowOff>
    </xdr:to>
    <xdr:pic>
      <xdr:nvPicPr>
        <xdr:cNvPr id="4" name="Picture 3">
          <a:hlinkClick xmlns:r="http://schemas.openxmlformats.org/officeDocument/2006/relationships" r:id="rId1"/>
          <a:extLst>
            <a:ext uri="{FF2B5EF4-FFF2-40B4-BE49-F238E27FC236}">
              <a16:creationId xmlns:a16="http://schemas.microsoft.com/office/drawing/2014/main" id="{87960C78-618F-425C-9F37-B17AE3FC920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228766" y="161925"/>
          <a:ext cx="820993" cy="419100"/>
        </a:xfrm>
        <a:prstGeom prst="rect">
          <a:avLst/>
        </a:prstGeom>
        <a:noFill/>
        <a:ln>
          <a:noFill/>
        </a:ln>
      </xdr:spPr>
    </xdr:pic>
    <xdr:clientData/>
  </xdr:twoCellAnchor>
</xdr:wsDr>
</file>

<file path=xl/drawings/drawing34.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143041</xdr:colOff>
      <xdr:row>1</xdr:row>
      <xdr:rowOff>47625</xdr:rowOff>
    </xdr:from>
    <xdr:to>
      <xdr:col>1</xdr:col>
      <xdr:colOff>964034</xdr:colOff>
      <xdr:row>1</xdr:row>
      <xdr:rowOff>466725</xdr:rowOff>
    </xdr:to>
    <xdr:pic>
      <xdr:nvPicPr>
        <xdr:cNvPr id="4" name="Picture 3">
          <a:hlinkClick xmlns:r="http://schemas.openxmlformats.org/officeDocument/2006/relationships" r:id="rId1"/>
          <a:extLst>
            <a:ext uri="{FF2B5EF4-FFF2-40B4-BE49-F238E27FC236}">
              <a16:creationId xmlns:a16="http://schemas.microsoft.com/office/drawing/2014/main" id="{87960C78-618F-425C-9F37-B17AE3FC920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228766" y="161925"/>
          <a:ext cx="820993" cy="419100"/>
        </a:xfrm>
        <a:prstGeom prst="rect">
          <a:avLst/>
        </a:prstGeom>
        <a:noFill/>
        <a:ln>
          <a:noFill/>
        </a:ln>
      </xdr:spPr>
    </xdr:pic>
    <xdr:clientData/>
  </xdr:twoCellAnchor>
</xdr:wsDr>
</file>

<file path=xl/drawings/drawing35.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143041</xdr:colOff>
      <xdr:row>1</xdr:row>
      <xdr:rowOff>47625</xdr:rowOff>
    </xdr:from>
    <xdr:to>
      <xdr:col>1</xdr:col>
      <xdr:colOff>964034</xdr:colOff>
      <xdr:row>1</xdr:row>
      <xdr:rowOff>466725</xdr:rowOff>
    </xdr:to>
    <xdr:pic>
      <xdr:nvPicPr>
        <xdr:cNvPr id="4" name="Picture 3">
          <a:hlinkClick xmlns:r="http://schemas.openxmlformats.org/officeDocument/2006/relationships" r:id="rId1"/>
          <a:extLst>
            <a:ext uri="{FF2B5EF4-FFF2-40B4-BE49-F238E27FC236}">
              <a16:creationId xmlns:a16="http://schemas.microsoft.com/office/drawing/2014/main" id="{87960C78-618F-425C-9F37-B17AE3FC920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228766" y="161925"/>
          <a:ext cx="820993" cy="419100"/>
        </a:xfrm>
        <a:prstGeom prst="rect">
          <a:avLst/>
        </a:prstGeom>
        <a:noFill/>
        <a:ln>
          <a:noFill/>
        </a:ln>
      </xdr:spPr>
    </xdr:pic>
    <xdr:clientData/>
  </xdr:twoCellAnchor>
</xdr:wsDr>
</file>

<file path=xl/drawings/drawing36.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143041</xdr:colOff>
      <xdr:row>1</xdr:row>
      <xdr:rowOff>47625</xdr:rowOff>
    </xdr:from>
    <xdr:to>
      <xdr:col>1</xdr:col>
      <xdr:colOff>964034</xdr:colOff>
      <xdr:row>1</xdr:row>
      <xdr:rowOff>466725</xdr:rowOff>
    </xdr:to>
    <xdr:pic>
      <xdr:nvPicPr>
        <xdr:cNvPr id="4" name="Picture 3">
          <a:hlinkClick xmlns:r="http://schemas.openxmlformats.org/officeDocument/2006/relationships" r:id="rId1"/>
          <a:extLst>
            <a:ext uri="{FF2B5EF4-FFF2-40B4-BE49-F238E27FC236}">
              <a16:creationId xmlns:a16="http://schemas.microsoft.com/office/drawing/2014/main" id="{87960C78-618F-425C-9F37-B17AE3FC920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228766" y="161925"/>
          <a:ext cx="820993" cy="419100"/>
        </a:xfrm>
        <a:prstGeom prst="rect">
          <a:avLst/>
        </a:prstGeom>
        <a:noFill/>
        <a:ln>
          <a:noFill/>
        </a:ln>
      </xdr:spPr>
    </xdr:pic>
    <xdr:clientData/>
  </xdr:twoCellAnchor>
</xdr:wsDr>
</file>

<file path=xl/drawings/drawing37.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143041</xdr:colOff>
      <xdr:row>1</xdr:row>
      <xdr:rowOff>47625</xdr:rowOff>
    </xdr:from>
    <xdr:to>
      <xdr:col>1</xdr:col>
      <xdr:colOff>964034</xdr:colOff>
      <xdr:row>1</xdr:row>
      <xdr:rowOff>466725</xdr:rowOff>
    </xdr:to>
    <xdr:pic>
      <xdr:nvPicPr>
        <xdr:cNvPr id="4" name="Picture 3">
          <a:hlinkClick xmlns:r="http://schemas.openxmlformats.org/officeDocument/2006/relationships" r:id="rId1"/>
          <a:extLst>
            <a:ext uri="{FF2B5EF4-FFF2-40B4-BE49-F238E27FC236}">
              <a16:creationId xmlns:a16="http://schemas.microsoft.com/office/drawing/2014/main" id="{87960C78-618F-425C-9F37-B17AE3FC920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228766" y="161925"/>
          <a:ext cx="820993" cy="419100"/>
        </a:xfrm>
        <a:prstGeom prst="rect">
          <a:avLst/>
        </a:prstGeom>
        <a:noFill/>
        <a:ln>
          <a:noFill/>
        </a:ln>
      </xdr:spPr>
    </xdr:pic>
    <xdr:clientData/>
  </xdr:twoCellAnchor>
</xdr:wsDr>
</file>

<file path=xl/drawings/drawing38.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143041</xdr:colOff>
      <xdr:row>1</xdr:row>
      <xdr:rowOff>47625</xdr:rowOff>
    </xdr:from>
    <xdr:to>
      <xdr:col>1</xdr:col>
      <xdr:colOff>964034</xdr:colOff>
      <xdr:row>1</xdr:row>
      <xdr:rowOff>466725</xdr:rowOff>
    </xdr:to>
    <xdr:pic>
      <xdr:nvPicPr>
        <xdr:cNvPr id="4" name="Picture 3">
          <a:hlinkClick xmlns:r="http://schemas.openxmlformats.org/officeDocument/2006/relationships" r:id="rId1"/>
          <a:extLst>
            <a:ext uri="{FF2B5EF4-FFF2-40B4-BE49-F238E27FC236}">
              <a16:creationId xmlns:a16="http://schemas.microsoft.com/office/drawing/2014/main" id="{87960C78-618F-425C-9F37-B17AE3FC920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228766" y="161925"/>
          <a:ext cx="820993" cy="419100"/>
        </a:xfrm>
        <a:prstGeom prst="rect">
          <a:avLst/>
        </a:prstGeom>
        <a:noFill/>
        <a:ln>
          <a:noFill/>
        </a:ln>
      </xdr:spPr>
    </xdr:pic>
    <xdr:clientData/>
  </xdr:twoCellAnchor>
</xdr:wsDr>
</file>

<file path=xl/drawings/drawing39.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143041</xdr:colOff>
      <xdr:row>1</xdr:row>
      <xdr:rowOff>47625</xdr:rowOff>
    </xdr:from>
    <xdr:to>
      <xdr:col>1</xdr:col>
      <xdr:colOff>964034</xdr:colOff>
      <xdr:row>1</xdr:row>
      <xdr:rowOff>466725</xdr:rowOff>
    </xdr:to>
    <xdr:pic>
      <xdr:nvPicPr>
        <xdr:cNvPr id="4" name="Picture 3">
          <a:hlinkClick xmlns:r="http://schemas.openxmlformats.org/officeDocument/2006/relationships" r:id="rId1"/>
          <a:extLst>
            <a:ext uri="{FF2B5EF4-FFF2-40B4-BE49-F238E27FC236}">
              <a16:creationId xmlns:a16="http://schemas.microsoft.com/office/drawing/2014/main" id="{87960C78-618F-425C-9F37-B17AE3FC920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228766" y="161925"/>
          <a:ext cx="820993" cy="419100"/>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mlns:r="http://schemas.openxmlformats.org/officeDocument/2006/relationships">
  <xdr:twoCellAnchor editAs="oneCell">
    <xdr:from>
      <xdr:col>2</xdr:col>
      <xdr:colOff>12986</xdr:colOff>
      <xdr:row>1</xdr:row>
      <xdr:rowOff>38100</xdr:rowOff>
    </xdr:from>
    <xdr:to>
      <xdr:col>2</xdr:col>
      <xdr:colOff>833979</xdr:colOff>
      <xdr:row>1</xdr:row>
      <xdr:rowOff>457200</xdr:rowOff>
    </xdr:to>
    <xdr:pic>
      <xdr:nvPicPr>
        <xdr:cNvPr id="2" name="Picture 1">
          <a:hlinkClick xmlns:r="http://schemas.openxmlformats.org/officeDocument/2006/relationships" r:id="rId1"/>
          <a:extLst>
            <a:ext uri="{FF2B5EF4-FFF2-40B4-BE49-F238E27FC236}">
              <a16:creationId xmlns:a16="http://schemas.microsoft.com/office/drawing/2014/main" id="{CE5BF052-78F3-4393-867D-99FE2A7DAFE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262101" y="155331"/>
          <a:ext cx="820993" cy="419100"/>
        </a:xfrm>
        <a:prstGeom prst="rect">
          <a:avLst/>
        </a:prstGeom>
        <a:noFill/>
        <a:ln>
          <a:noFill/>
        </a:ln>
      </xdr:spPr>
    </xdr:pic>
    <xdr:clientData/>
  </xdr:twoCellAnchor>
</xdr:wsDr>
</file>

<file path=xl/drawings/drawing40.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143041</xdr:colOff>
      <xdr:row>1</xdr:row>
      <xdr:rowOff>47625</xdr:rowOff>
    </xdr:from>
    <xdr:to>
      <xdr:col>1</xdr:col>
      <xdr:colOff>964034</xdr:colOff>
      <xdr:row>1</xdr:row>
      <xdr:rowOff>466725</xdr:rowOff>
    </xdr:to>
    <xdr:pic>
      <xdr:nvPicPr>
        <xdr:cNvPr id="4" name="Picture 3">
          <a:hlinkClick xmlns:r="http://schemas.openxmlformats.org/officeDocument/2006/relationships" r:id="rId1"/>
          <a:extLst>
            <a:ext uri="{FF2B5EF4-FFF2-40B4-BE49-F238E27FC236}">
              <a16:creationId xmlns:a16="http://schemas.microsoft.com/office/drawing/2014/main" id="{87960C78-618F-425C-9F37-B17AE3FC920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228766" y="161925"/>
          <a:ext cx="820993" cy="419100"/>
        </a:xfrm>
        <a:prstGeom prst="rect">
          <a:avLst/>
        </a:prstGeom>
        <a:noFill/>
        <a:ln>
          <a:noFill/>
        </a:ln>
      </xdr:spPr>
    </xdr:pic>
    <xdr:clientData/>
  </xdr:twoCellAnchor>
</xdr:wsDr>
</file>

<file path=xl/drawings/drawing41.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143041</xdr:colOff>
      <xdr:row>1</xdr:row>
      <xdr:rowOff>47625</xdr:rowOff>
    </xdr:from>
    <xdr:to>
      <xdr:col>1</xdr:col>
      <xdr:colOff>964034</xdr:colOff>
      <xdr:row>1</xdr:row>
      <xdr:rowOff>466725</xdr:rowOff>
    </xdr:to>
    <xdr:pic>
      <xdr:nvPicPr>
        <xdr:cNvPr id="4" name="Picture 3">
          <a:hlinkClick xmlns:r="http://schemas.openxmlformats.org/officeDocument/2006/relationships" r:id="rId1"/>
          <a:extLst>
            <a:ext uri="{FF2B5EF4-FFF2-40B4-BE49-F238E27FC236}">
              <a16:creationId xmlns:a16="http://schemas.microsoft.com/office/drawing/2014/main" id="{87960C78-618F-425C-9F37-B17AE3FC920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228766" y="161925"/>
          <a:ext cx="820993" cy="419100"/>
        </a:xfrm>
        <a:prstGeom prst="rect">
          <a:avLst/>
        </a:prstGeom>
        <a:noFill/>
        <a:ln>
          <a:noFill/>
        </a:ln>
      </xdr:spPr>
    </xdr:pic>
    <xdr:clientData/>
  </xdr:twoCellAnchor>
</xdr:wsDr>
</file>

<file path=xl/drawings/drawing42.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143041</xdr:colOff>
      <xdr:row>1</xdr:row>
      <xdr:rowOff>47625</xdr:rowOff>
    </xdr:from>
    <xdr:to>
      <xdr:col>1</xdr:col>
      <xdr:colOff>964034</xdr:colOff>
      <xdr:row>1</xdr:row>
      <xdr:rowOff>466725</xdr:rowOff>
    </xdr:to>
    <xdr:pic>
      <xdr:nvPicPr>
        <xdr:cNvPr id="4" name="Picture 3">
          <a:hlinkClick xmlns:r="http://schemas.openxmlformats.org/officeDocument/2006/relationships" r:id="rId1"/>
          <a:extLst>
            <a:ext uri="{FF2B5EF4-FFF2-40B4-BE49-F238E27FC236}">
              <a16:creationId xmlns:a16="http://schemas.microsoft.com/office/drawing/2014/main" id="{87960C78-618F-425C-9F37-B17AE3FC920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228766" y="161925"/>
          <a:ext cx="820993" cy="419100"/>
        </a:xfrm>
        <a:prstGeom prst="rect">
          <a:avLst/>
        </a:prstGeom>
        <a:noFill/>
        <a:ln>
          <a:noFill/>
        </a:ln>
      </xdr:spPr>
    </xdr:pic>
    <xdr:clientData/>
  </xdr:twoCellAnchor>
</xdr:wsDr>
</file>

<file path=xl/drawings/drawing43.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143041</xdr:colOff>
      <xdr:row>1</xdr:row>
      <xdr:rowOff>47625</xdr:rowOff>
    </xdr:from>
    <xdr:to>
      <xdr:col>1</xdr:col>
      <xdr:colOff>964034</xdr:colOff>
      <xdr:row>1</xdr:row>
      <xdr:rowOff>466725</xdr:rowOff>
    </xdr:to>
    <xdr:pic>
      <xdr:nvPicPr>
        <xdr:cNvPr id="4" name="Picture 3">
          <a:hlinkClick xmlns:r="http://schemas.openxmlformats.org/officeDocument/2006/relationships" r:id="rId1"/>
          <a:extLst>
            <a:ext uri="{FF2B5EF4-FFF2-40B4-BE49-F238E27FC236}">
              <a16:creationId xmlns:a16="http://schemas.microsoft.com/office/drawing/2014/main" id="{87960C78-618F-425C-9F37-B17AE3FC920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228766" y="161925"/>
          <a:ext cx="820993" cy="419100"/>
        </a:xfrm>
        <a:prstGeom prst="rect">
          <a:avLst/>
        </a:prstGeom>
        <a:noFill/>
        <a:ln>
          <a:noFill/>
        </a:ln>
      </xdr:spPr>
    </xdr:pic>
    <xdr:clientData/>
  </xdr:twoCellAnchor>
</xdr:wsDr>
</file>

<file path=xl/drawings/drawing44.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143041</xdr:colOff>
      <xdr:row>1</xdr:row>
      <xdr:rowOff>47625</xdr:rowOff>
    </xdr:from>
    <xdr:to>
      <xdr:col>1</xdr:col>
      <xdr:colOff>964034</xdr:colOff>
      <xdr:row>1</xdr:row>
      <xdr:rowOff>466725</xdr:rowOff>
    </xdr:to>
    <xdr:pic>
      <xdr:nvPicPr>
        <xdr:cNvPr id="4" name="Picture 3">
          <a:hlinkClick xmlns:r="http://schemas.openxmlformats.org/officeDocument/2006/relationships" r:id="rId1"/>
          <a:extLst>
            <a:ext uri="{FF2B5EF4-FFF2-40B4-BE49-F238E27FC236}">
              <a16:creationId xmlns:a16="http://schemas.microsoft.com/office/drawing/2014/main" id="{87960C78-618F-425C-9F37-B17AE3FC920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228766" y="161925"/>
          <a:ext cx="820993" cy="419100"/>
        </a:xfrm>
        <a:prstGeom prst="rect">
          <a:avLst/>
        </a:prstGeom>
        <a:noFill/>
        <a:ln>
          <a:noFill/>
        </a:ln>
      </xdr:spPr>
    </xdr:pic>
    <xdr:clientData/>
  </xdr:twoCellAnchor>
</xdr:wsDr>
</file>

<file path=xl/drawings/drawing45.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143041</xdr:colOff>
      <xdr:row>1</xdr:row>
      <xdr:rowOff>47625</xdr:rowOff>
    </xdr:from>
    <xdr:to>
      <xdr:col>1</xdr:col>
      <xdr:colOff>964034</xdr:colOff>
      <xdr:row>1</xdr:row>
      <xdr:rowOff>466725</xdr:rowOff>
    </xdr:to>
    <xdr:pic>
      <xdr:nvPicPr>
        <xdr:cNvPr id="4" name="Picture 3">
          <a:hlinkClick xmlns:r="http://schemas.openxmlformats.org/officeDocument/2006/relationships" r:id="rId1"/>
          <a:extLst>
            <a:ext uri="{FF2B5EF4-FFF2-40B4-BE49-F238E27FC236}">
              <a16:creationId xmlns:a16="http://schemas.microsoft.com/office/drawing/2014/main" id="{87960C78-618F-425C-9F37-B17AE3FC920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228766" y="161925"/>
          <a:ext cx="820993" cy="419100"/>
        </a:xfrm>
        <a:prstGeom prst="rect">
          <a:avLst/>
        </a:prstGeom>
        <a:noFill/>
        <a:ln>
          <a:noFill/>
        </a:ln>
      </xdr:spPr>
    </xdr:pic>
    <xdr:clientData/>
  </xdr:twoCellAnchor>
</xdr:wsDr>
</file>

<file path=xl/drawings/drawing46.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143041</xdr:colOff>
      <xdr:row>1</xdr:row>
      <xdr:rowOff>47625</xdr:rowOff>
    </xdr:from>
    <xdr:to>
      <xdr:col>1</xdr:col>
      <xdr:colOff>964034</xdr:colOff>
      <xdr:row>1</xdr:row>
      <xdr:rowOff>466725</xdr:rowOff>
    </xdr:to>
    <xdr:pic>
      <xdr:nvPicPr>
        <xdr:cNvPr id="4" name="Picture 3">
          <a:hlinkClick xmlns:r="http://schemas.openxmlformats.org/officeDocument/2006/relationships" r:id="rId1"/>
          <a:extLst>
            <a:ext uri="{FF2B5EF4-FFF2-40B4-BE49-F238E27FC236}">
              <a16:creationId xmlns:a16="http://schemas.microsoft.com/office/drawing/2014/main" id="{87960C78-618F-425C-9F37-B17AE3FC920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228766" y="161925"/>
          <a:ext cx="820993" cy="419100"/>
        </a:xfrm>
        <a:prstGeom prst="rect">
          <a:avLst/>
        </a:prstGeom>
        <a:noFill/>
        <a:ln>
          <a:noFill/>
        </a:ln>
      </xdr:spPr>
    </xdr:pic>
    <xdr:clientData/>
  </xdr:twoCellAnchor>
</xdr:wsDr>
</file>

<file path=xl/drawings/drawing47.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143041</xdr:colOff>
      <xdr:row>1</xdr:row>
      <xdr:rowOff>47625</xdr:rowOff>
    </xdr:from>
    <xdr:to>
      <xdr:col>1</xdr:col>
      <xdr:colOff>964034</xdr:colOff>
      <xdr:row>1</xdr:row>
      <xdr:rowOff>466725</xdr:rowOff>
    </xdr:to>
    <xdr:pic>
      <xdr:nvPicPr>
        <xdr:cNvPr id="4" name="Picture 3">
          <a:hlinkClick xmlns:r="http://schemas.openxmlformats.org/officeDocument/2006/relationships" r:id="rId1"/>
          <a:extLst>
            <a:ext uri="{FF2B5EF4-FFF2-40B4-BE49-F238E27FC236}">
              <a16:creationId xmlns:a16="http://schemas.microsoft.com/office/drawing/2014/main" id="{87960C78-618F-425C-9F37-B17AE3FC920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228766" y="161925"/>
          <a:ext cx="820993" cy="419100"/>
        </a:xfrm>
        <a:prstGeom prst="rect">
          <a:avLst/>
        </a:prstGeom>
        <a:noFill/>
        <a:ln>
          <a:noFill/>
        </a:ln>
      </xdr:spPr>
    </xdr:pic>
    <xdr:clientData/>
  </xdr:twoCellAnchor>
</xdr:wsDr>
</file>

<file path=xl/drawings/drawing48.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143041</xdr:colOff>
      <xdr:row>1</xdr:row>
      <xdr:rowOff>47625</xdr:rowOff>
    </xdr:from>
    <xdr:to>
      <xdr:col>1</xdr:col>
      <xdr:colOff>964034</xdr:colOff>
      <xdr:row>1</xdr:row>
      <xdr:rowOff>466725</xdr:rowOff>
    </xdr:to>
    <xdr:pic>
      <xdr:nvPicPr>
        <xdr:cNvPr id="4" name="Picture 3">
          <a:hlinkClick xmlns:r="http://schemas.openxmlformats.org/officeDocument/2006/relationships" r:id="rId1"/>
          <a:extLst>
            <a:ext uri="{FF2B5EF4-FFF2-40B4-BE49-F238E27FC236}">
              <a16:creationId xmlns:a16="http://schemas.microsoft.com/office/drawing/2014/main" id="{87960C78-618F-425C-9F37-B17AE3FC920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228766" y="161925"/>
          <a:ext cx="820993" cy="419100"/>
        </a:xfrm>
        <a:prstGeom prst="rect">
          <a:avLst/>
        </a:prstGeom>
        <a:noFill/>
        <a:ln>
          <a:noFill/>
        </a:ln>
      </xdr:spPr>
    </xdr:pic>
    <xdr:clientData/>
  </xdr:twoCellAnchor>
</xdr:wsDr>
</file>

<file path=xl/drawings/drawing49.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143041</xdr:colOff>
      <xdr:row>1</xdr:row>
      <xdr:rowOff>47625</xdr:rowOff>
    </xdr:from>
    <xdr:to>
      <xdr:col>1</xdr:col>
      <xdr:colOff>964034</xdr:colOff>
      <xdr:row>1</xdr:row>
      <xdr:rowOff>466725</xdr:rowOff>
    </xdr:to>
    <xdr:pic>
      <xdr:nvPicPr>
        <xdr:cNvPr id="4" name="Picture 3">
          <a:hlinkClick xmlns:r="http://schemas.openxmlformats.org/officeDocument/2006/relationships" r:id="rId1"/>
          <a:extLst>
            <a:ext uri="{FF2B5EF4-FFF2-40B4-BE49-F238E27FC236}">
              <a16:creationId xmlns:a16="http://schemas.microsoft.com/office/drawing/2014/main" id="{87960C78-618F-425C-9F37-B17AE3FC920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228766" y="161925"/>
          <a:ext cx="820993" cy="419100"/>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mlns:r="http://schemas.openxmlformats.org/officeDocument/2006/relationships">
  <xdr:twoCellAnchor editAs="oneCell">
    <xdr:from>
      <xdr:col>2</xdr:col>
      <xdr:colOff>12986</xdr:colOff>
      <xdr:row>1</xdr:row>
      <xdr:rowOff>38100</xdr:rowOff>
    </xdr:from>
    <xdr:to>
      <xdr:col>2</xdr:col>
      <xdr:colOff>833979</xdr:colOff>
      <xdr:row>1</xdr:row>
      <xdr:rowOff>457200</xdr:rowOff>
    </xdr:to>
    <xdr:pic>
      <xdr:nvPicPr>
        <xdr:cNvPr id="2" name="Picture 1">
          <a:hlinkClick xmlns:r="http://schemas.openxmlformats.org/officeDocument/2006/relationships" r:id="rId1"/>
          <a:extLst>
            <a:ext uri="{FF2B5EF4-FFF2-40B4-BE49-F238E27FC236}">
              <a16:creationId xmlns:a16="http://schemas.microsoft.com/office/drawing/2014/main" id="{CE5BF052-78F3-4393-867D-99FE2A7DAFE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262101" y="155331"/>
          <a:ext cx="820993" cy="419100"/>
        </a:xfrm>
        <a:prstGeom prst="rect">
          <a:avLst/>
        </a:prstGeom>
        <a:noFill/>
        <a:ln>
          <a:noFill/>
        </a:ln>
      </xdr:spPr>
    </xdr:pic>
    <xdr:clientData/>
  </xdr:twoCellAnchor>
</xdr:wsDr>
</file>

<file path=xl/drawings/drawing50.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143041</xdr:colOff>
      <xdr:row>1</xdr:row>
      <xdr:rowOff>47625</xdr:rowOff>
    </xdr:from>
    <xdr:to>
      <xdr:col>1</xdr:col>
      <xdr:colOff>964034</xdr:colOff>
      <xdr:row>1</xdr:row>
      <xdr:rowOff>466725</xdr:rowOff>
    </xdr:to>
    <xdr:pic>
      <xdr:nvPicPr>
        <xdr:cNvPr id="4" name="Picture 3">
          <a:hlinkClick xmlns:r="http://schemas.openxmlformats.org/officeDocument/2006/relationships" r:id="rId1"/>
          <a:extLst>
            <a:ext uri="{FF2B5EF4-FFF2-40B4-BE49-F238E27FC236}">
              <a16:creationId xmlns:a16="http://schemas.microsoft.com/office/drawing/2014/main" id="{87960C78-618F-425C-9F37-B17AE3FC920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228766" y="161925"/>
          <a:ext cx="820993" cy="419100"/>
        </a:xfrm>
        <a:prstGeom prst="rect">
          <a:avLst/>
        </a:prstGeom>
        <a:noFill/>
        <a:ln>
          <a:noFill/>
        </a:ln>
      </xdr:spPr>
    </xdr:pic>
    <xdr:clientData/>
  </xdr:twoCellAnchor>
</xdr:wsDr>
</file>

<file path=xl/drawings/drawing51.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143041</xdr:colOff>
      <xdr:row>1</xdr:row>
      <xdr:rowOff>47625</xdr:rowOff>
    </xdr:from>
    <xdr:to>
      <xdr:col>1</xdr:col>
      <xdr:colOff>964034</xdr:colOff>
      <xdr:row>1</xdr:row>
      <xdr:rowOff>466725</xdr:rowOff>
    </xdr:to>
    <xdr:pic>
      <xdr:nvPicPr>
        <xdr:cNvPr id="4" name="Picture 3">
          <a:hlinkClick xmlns:r="http://schemas.openxmlformats.org/officeDocument/2006/relationships" r:id="rId1"/>
          <a:extLst>
            <a:ext uri="{FF2B5EF4-FFF2-40B4-BE49-F238E27FC236}">
              <a16:creationId xmlns:a16="http://schemas.microsoft.com/office/drawing/2014/main" id="{87960C78-618F-425C-9F37-B17AE3FC920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228766" y="161925"/>
          <a:ext cx="820993" cy="419100"/>
        </a:xfrm>
        <a:prstGeom prst="rect">
          <a:avLst/>
        </a:prstGeom>
        <a:noFill/>
        <a:ln>
          <a:noFill/>
        </a:ln>
      </xdr:spPr>
    </xdr:pic>
    <xdr:clientData/>
  </xdr:twoCellAnchor>
</xdr:wsDr>
</file>

<file path=xl/drawings/drawing52.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143041</xdr:colOff>
      <xdr:row>1</xdr:row>
      <xdr:rowOff>47625</xdr:rowOff>
    </xdr:from>
    <xdr:to>
      <xdr:col>1</xdr:col>
      <xdr:colOff>964034</xdr:colOff>
      <xdr:row>1</xdr:row>
      <xdr:rowOff>466725</xdr:rowOff>
    </xdr:to>
    <xdr:pic>
      <xdr:nvPicPr>
        <xdr:cNvPr id="4" name="Picture 3">
          <a:hlinkClick xmlns:r="http://schemas.openxmlformats.org/officeDocument/2006/relationships" r:id="rId1"/>
          <a:extLst>
            <a:ext uri="{FF2B5EF4-FFF2-40B4-BE49-F238E27FC236}">
              <a16:creationId xmlns:a16="http://schemas.microsoft.com/office/drawing/2014/main" id="{87960C78-618F-425C-9F37-B17AE3FC920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228766" y="161925"/>
          <a:ext cx="820993" cy="419100"/>
        </a:xfrm>
        <a:prstGeom prst="rect">
          <a:avLst/>
        </a:prstGeom>
        <a:noFill/>
        <a:ln>
          <a:noFill/>
        </a:ln>
      </xdr:spPr>
    </xdr:pic>
    <xdr:clientData/>
  </xdr:twoCellAnchor>
</xdr:wsDr>
</file>

<file path=xl/drawings/drawing53.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143041</xdr:colOff>
      <xdr:row>1</xdr:row>
      <xdr:rowOff>47625</xdr:rowOff>
    </xdr:from>
    <xdr:to>
      <xdr:col>1</xdr:col>
      <xdr:colOff>964034</xdr:colOff>
      <xdr:row>1</xdr:row>
      <xdr:rowOff>466725</xdr:rowOff>
    </xdr:to>
    <xdr:pic>
      <xdr:nvPicPr>
        <xdr:cNvPr id="4" name="Picture 3">
          <a:hlinkClick xmlns:r="http://schemas.openxmlformats.org/officeDocument/2006/relationships" r:id="rId1"/>
          <a:extLst>
            <a:ext uri="{FF2B5EF4-FFF2-40B4-BE49-F238E27FC236}">
              <a16:creationId xmlns:a16="http://schemas.microsoft.com/office/drawing/2014/main" id="{87960C78-618F-425C-9F37-B17AE3FC920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228766" y="161925"/>
          <a:ext cx="820993" cy="419100"/>
        </a:xfrm>
        <a:prstGeom prst="rect">
          <a:avLst/>
        </a:prstGeom>
        <a:noFill/>
        <a:ln>
          <a:noFill/>
        </a:ln>
      </xdr:spPr>
    </xdr:pic>
    <xdr:clientData/>
  </xdr:twoCellAnchor>
</xdr:wsDr>
</file>

<file path=xl/drawings/drawing54.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143041</xdr:colOff>
      <xdr:row>1</xdr:row>
      <xdr:rowOff>47625</xdr:rowOff>
    </xdr:from>
    <xdr:to>
      <xdr:col>1</xdr:col>
      <xdr:colOff>964034</xdr:colOff>
      <xdr:row>1</xdr:row>
      <xdr:rowOff>466725</xdr:rowOff>
    </xdr:to>
    <xdr:pic>
      <xdr:nvPicPr>
        <xdr:cNvPr id="4" name="Picture 3">
          <a:hlinkClick xmlns:r="http://schemas.openxmlformats.org/officeDocument/2006/relationships" r:id="rId1"/>
          <a:extLst>
            <a:ext uri="{FF2B5EF4-FFF2-40B4-BE49-F238E27FC236}">
              <a16:creationId xmlns:a16="http://schemas.microsoft.com/office/drawing/2014/main" id="{87960C78-618F-425C-9F37-B17AE3FC920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228766" y="161925"/>
          <a:ext cx="820993" cy="419100"/>
        </a:xfrm>
        <a:prstGeom prst="rect">
          <a:avLst/>
        </a:prstGeom>
        <a:noFill/>
        <a:ln>
          <a:noFill/>
        </a:ln>
      </xdr:spPr>
    </xdr:pic>
    <xdr:clientData/>
  </xdr:twoCellAnchor>
</xdr:wsDr>
</file>

<file path=xl/drawings/drawing55.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143041</xdr:colOff>
      <xdr:row>1</xdr:row>
      <xdr:rowOff>47625</xdr:rowOff>
    </xdr:from>
    <xdr:to>
      <xdr:col>1</xdr:col>
      <xdr:colOff>964034</xdr:colOff>
      <xdr:row>1</xdr:row>
      <xdr:rowOff>466725</xdr:rowOff>
    </xdr:to>
    <xdr:pic>
      <xdr:nvPicPr>
        <xdr:cNvPr id="4" name="Picture 3">
          <a:hlinkClick xmlns:r="http://schemas.openxmlformats.org/officeDocument/2006/relationships" r:id="rId1"/>
          <a:extLst>
            <a:ext uri="{FF2B5EF4-FFF2-40B4-BE49-F238E27FC236}">
              <a16:creationId xmlns:a16="http://schemas.microsoft.com/office/drawing/2014/main" id="{87960C78-618F-425C-9F37-B17AE3FC920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228766" y="161925"/>
          <a:ext cx="820993" cy="419100"/>
        </a:xfrm>
        <a:prstGeom prst="rect">
          <a:avLst/>
        </a:prstGeom>
        <a:noFill/>
        <a:ln>
          <a:noFill/>
        </a:ln>
      </xdr:spPr>
    </xdr:pic>
    <xdr:clientData/>
  </xdr:twoCellAnchor>
</xdr:wsDr>
</file>

<file path=xl/drawings/drawing56.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143041</xdr:colOff>
      <xdr:row>1</xdr:row>
      <xdr:rowOff>47625</xdr:rowOff>
    </xdr:from>
    <xdr:to>
      <xdr:col>1</xdr:col>
      <xdr:colOff>964034</xdr:colOff>
      <xdr:row>1</xdr:row>
      <xdr:rowOff>466725</xdr:rowOff>
    </xdr:to>
    <xdr:pic>
      <xdr:nvPicPr>
        <xdr:cNvPr id="4" name="Picture 3">
          <a:hlinkClick xmlns:r="http://schemas.openxmlformats.org/officeDocument/2006/relationships" r:id="rId1"/>
          <a:extLst>
            <a:ext uri="{FF2B5EF4-FFF2-40B4-BE49-F238E27FC236}">
              <a16:creationId xmlns:a16="http://schemas.microsoft.com/office/drawing/2014/main" id="{87960C78-618F-425C-9F37-B17AE3FC920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228766" y="161925"/>
          <a:ext cx="820993" cy="419100"/>
        </a:xfrm>
        <a:prstGeom prst="rect">
          <a:avLst/>
        </a:prstGeom>
        <a:noFill/>
        <a:ln>
          <a:noFill/>
        </a:ln>
      </xdr:spPr>
    </xdr:pic>
    <xdr:clientData/>
  </xdr:twoCellAnchor>
</xdr:wsDr>
</file>

<file path=xl/drawings/drawing57.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143041</xdr:colOff>
      <xdr:row>1</xdr:row>
      <xdr:rowOff>47625</xdr:rowOff>
    </xdr:from>
    <xdr:to>
      <xdr:col>1</xdr:col>
      <xdr:colOff>964034</xdr:colOff>
      <xdr:row>1</xdr:row>
      <xdr:rowOff>466725</xdr:rowOff>
    </xdr:to>
    <xdr:pic>
      <xdr:nvPicPr>
        <xdr:cNvPr id="4" name="Picture 3">
          <a:hlinkClick xmlns:r="http://schemas.openxmlformats.org/officeDocument/2006/relationships" r:id="rId1"/>
          <a:extLst>
            <a:ext uri="{FF2B5EF4-FFF2-40B4-BE49-F238E27FC236}">
              <a16:creationId xmlns:a16="http://schemas.microsoft.com/office/drawing/2014/main" id="{87960C78-618F-425C-9F37-B17AE3FC920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228766" y="161925"/>
          <a:ext cx="820993" cy="419100"/>
        </a:xfrm>
        <a:prstGeom prst="rect">
          <a:avLst/>
        </a:prstGeom>
        <a:noFill/>
        <a:ln>
          <a:noFill/>
        </a:ln>
      </xdr:spPr>
    </xdr:pic>
    <xdr:clientData/>
  </xdr:twoCellAnchor>
</xdr:wsDr>
</file>

<file path=xl/drawings/drawing58.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143041</xdr:colOff>
      <xdr:row>1</xdr:row>
      <xdr:rowOff>47625</xdr:rowOff>
    </xdr:from>
    <xdr:to>
      <xdr:col>1</xdr:col>
      <xdr:colOff>964034</xdr:colOff>
      <xdr:row>1</xdr:row>
      <xdr:rowOff>466725</xdr:rowOff>
    </xdr:to>
    <xdr:pic>
      <xdr:nvPicPr>
        <xdr:cNvPr id="4" name="Picture 3">
          <a:hlinkClick xmlns:r="http://schemas.openxmlformats.org/officeDocument/2006/relationships" r:id="rId1"/>
          <a:extLst>
            <a:ext uri="{FF2B5EF4-FFF2-40B4-BE49-F238E27FC236}">
              <a16:creationId xmlns:a16="http://schemas.microsoft.com/office/drawing/2014/main" id="{87960C78-618F-425C-9F37-B17AE3FC920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228766" y="161925"/>
          <a:ext cx="820993" cy="419100"/>
        </a:xfrm>
        <a:prstGeom prst="rect">
          <a:avLst/>
        </a:prstGeom>
        <a:noFill/>
        <a:ln>
          <a:noFill/>
        </a:ln>
      </xdr:spPr>
    </xdr:pic>
    <xdr:clientData/>
  </xdr:twoCellAnchor>
</xdr:wsDr>
</file>

<file path=xl/drawings/drawing59.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143041</xdr:colOff>
      <xdr:row>1</xdr:row>
      <xdr:rowOff>47625</xdr:rowOff>
    </xdr:from>
    <xdr:to>
      <xdr:col>1</xdr:col>
      <xdr:colOff>964034</xdr:colOff>
      <xdr:row>1</xdr:row>
      <xdr:rowOff>466725</xdr:rowOff>
    </xdr:to>
    <xdr:pic>
      <xdr:nvPicPr>
        <xdr:cNvPr id="4" name="Picture 3">
          <a:hlinkClick xmlns:r="http://schemas.openxmlformats.org/officeDocument/2006/relationships" r:id="rId1"/>
          <a:extLst>
            <a:ext uri="{FF2B5EF4-FFF2-40B4-BE49-F238E27FC236}">
              <a16:creationId xmlns:a16="http://schemas.microsoft.com/office/drawing/2014/main" id="{87960C78-618F-425C-9F37-B17AE3FC920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228766" y="161925"/>
          <a:ext cx="820993" cy="419100"/>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143041</xdr:colOff>
      <xdr:row>1</xdr:row>
      <xdr:rowOff>47625</xdr:rowOff>
    </xdr:from>
    <xdr:to>
      <xdr:col>1</xdr:col>
      <xdr:colOff>964034</xdr:colOff>
      <xdr:row>1</xdr:row>
      <xdr:rowOff>466725</xdr:rowOff>
    </xdr:to>
    <xdr:pic>
      <xdr:nvPicPr>
        <xdr:cNvPr id="4" name="Picture 3">
          <a:hlinkClick xmlns:r="http://schemas.openxmlformats.org/officeDocument/2006/relationships" r:id="rId1"/>
          <a:extLst>
            <a:ext uri="{FF2B5EF4-FFF2-40B4-BE49-F238E27FC236}">
              <a16:creationId xmlns:a16="http://schemas.microsoft.com/office/drawing/2014/main" id="{87960C78-618F-425C-9F37-B17AE3FC920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228766" y="161925"/>
          <a:ext cx="820993" cy="419100"/>
        </a:xfrm>
        <a:prstGeom prst="rect">
          <a:avLst/>
        </a:prstGeom>
        <a:noFill/>
        <a:ln>
          <a:noFill/>
        </a:ln>
      </xdr:spPr>
    </xdr:pic>
    <xdr:clientData/>
  </xdr:twoCellAnchor>
</xdr:wsDr>
</file>

<file path=xl/drawings/drawing60.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143041</xdr:colOff>
      <xdr:row>1</xdr:row>
      <xdr:rowOff>47625</xdr:rowOff>
    </xdr:from>
    <xdr:to>
      <xdr:col>1</xdr:col>
      <xdr:colOff>964034</xdr:colOff>
      <xdr:row>1</xdr:row>
      <xdr:rowOff>466725</xdr:rowOff>
    </xdr:to>
    <xdr:pic>
      <xdr:nvPicPr>
        <xdr:cNvPr id="4" name="Picture 3">
          <a:hlinkClick xmlns:r="http://schemas.openxmlformats.org/officeDocument/2006/relationships" r:id="rId1"/>
          <a:extLst>
            <a:ext uri="{FF2B5EF4-FFF2-40B4-BE49-F238E27FC236}">
              <a16:creationId xmlns:a16="http://schemas.microsoft.com/office/drawing/2014/main" id="{87960C78-618F-425C-9F37-B17AE3FC920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228766" y="161925"/>
          <a:ext cx="820993" cy="419100"/>
        </a:xfrm>
        <a:prstGeom prst="rect">
          <a:avLst/>
        </a:prstGeom>
        <a:noFill/>
        <a:ln>
          <a:noFill/>
        </a:ln>
      </xdr:spPr>
    </xdr:pic>
    <xdr:clientData/>
  </xdr:twoCellAnchor>
</xdr:wsDr>
</file>

<file path=xl/drawings/drawing61.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143041</xdr:colOff>
      <xdr:row>1</xdr:row>
      <xdr:rowOff>47625</xdr:rowOff>
    </xdr:from>
    <xdr:to>
      <xdr:col>1</xdr:col>
      <xdr:colOff>964034</xdr:colOff>
      <xdr:row>1</xdr:row>
      <xdr:rowOff>466725</xdr:rowOff>
    </xdr:to>
    <xdr:pic>
      <xdr:nvPicPr>
        <xdr:cNvPr id="4" name="Picture 3">
          <a:hlinkClick xmlns:r="http://schemas.openxmlformats.org/officeDocument/2006/relationships" r:id="rId1"/>
          <a:extLst>
            <a:ext uri="{FF2B5EF4-FFF2-40B4-BE49-F238E27FC236}">
              <a16:creationId xmlns:a16="http://schemas.microsoft.com/office/drawing/2014/main" id="{87960C78-618F-425C-9F37-B17AE3FC920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228766" y="161925"/>
          <a:ext cx="820993" cy="419100"/>
        </a:xfrm>
        <a:prstGeom prst="rect">
          <a:avLst/>
        </a:prstGeom>
        <a:noFill/>
        <a:ln>
          <a:noFill/>
        </a:ln>
      </xdr:spPr>
    </xdr:pic>
    <xdr:clientData/>
  </xdr:twoCellAnchor>
</xdr:wsDr>
</file>

<file path=xl/drawings/drawing62.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143041</xdr:colOff>
      <xdr:row>1</xdr:row>
      <xdr:rowOff>47625</xdr:rowOff>
    </xdr:from>
    <xdr:to>
      <xdr:col>1</xdr:col>
      <xdr:colOff>964034</xdr:colOff>
      <xdr:row>1</xdr:row>
      <xdr:rowOff>466725</xdr:rowOff>
    </xdr:to>
    <xdr:pic>
      <xdr:nvPicPr>
        <xdr:cNvPr id="4" name="Picture 3">
          <a:hlinkClick xmlns:r="http://schemas.openxmlformats.org/officeDocument/2006/relationships" r:id="rId1"/>
          <a:extLst>
            <a:ext uri="{FF2B5EF4-FFF2-40B4-BE49-F238E27FC236}">
              <a16:creationId xmlns:a16="http://schemas.microsoft.com/office/drawing/2014/main" id="{87960C78-618F-425C-9F37-B17AE3FC920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228766" y="161925"/>
          <a:ext cx="820993" cy="419100"/>
        </a:xfrm>
        <a:prstGeom prst="rect">
          <a:avLst/>
        </a:prstGeom>
        <a:noFill/>
        <a:ln>
          <a:noFill/>
        </a:ln>
      </xdr:spPr>
    </xdr:pic>
    <xdr:clientData/>
  </xdr:twoCellAnchor>
</xdr:wsDr>
</file>

<file path=xl/drawings/drawing63.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143041</xdr:colOff>
      <xdr:row>1</xdr:row>
      <xdr:rowOff>47625</xdr:rowOff>
    </xdr:from>
    <xdr:to>
      <xdr:col>1</xdr:col>
      <xdr:colOff>964034</xdr:colOff>
      <xdr:row>1</xdr:row>
      <xdr:rowOff>466725</xdr:rowOff>
    </xdr:to>
    <xdr:pic>
      <xdr:nvPicPr>
        <xdr:cNvPr id="4" name="Picture 3">
          <a:hlinkClick xmlns:r="http://schemas.openxmlformats.org/officeDocument/2006/relationships" r:id="rId1"/>
          <a:extLst>
            <a:ext uri="{FF2B5EF4-FFF2-40B4-BE49-F238E27FC236}">
              <a16:creationId xmlns:a16="http://schemas.microsoft.com/office/drawing/2014/main" id="{87960C78-618F-425C-9F37-B17AE3FC920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228766" y="161925"/>
          <a:ext cx="820993" cy="419100"/>
        </a:xfrm>
        <a:prstGeom prst="rect">
          <a:avLst/>
        </a:prstGeom>
        <a:noFill/>
        <a:ln>
          <a:noFill/>
        </a:ln>
      </xdr:spPr>
    </xdr:pic>
    <xdr:clientData/>
  </xdr:twoCellAnchor>
</xdr:wsDr>
</file>

<file path=xl/drawings/drawing64.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143041</xdr:colOff>
      <xdr:row>1</xdr:row>
      <xdr:rowOff>47625</xdr:rowOff>
    </xdr:from>
    <xdr:to>
      <xdr:col>1</xdr:col>
      <xdr:colOff>964034</xdr:colOff>
      <xdr:row>1</xdr:row>
      <xdr:rowOff>466725</xdr:rowOff>
    </xdr:to>
    <xdr:pic>
      <xdr:nvPicPr>
        <xdr:cNvPr id="4" name="Picture 3">
          <a:hlinkClick xmlns:r="http://schemas.openxmlformats.org/officeDocument/2006/relationships" r:id="rId1"/>
          <a:extLst>
            <a:ext uri="{FF2B5EF4-FFF2-40B4-BE49-F238E27FC236}">
              <a16:creationId xmlns:a16="http://schemas.microsoft.com/office/drawing/2014/main" id="{87960C78-618F-425C-9F37-B17AE3FC920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228766" y="161925"/>
          <a:ext cx="820993" cy="419100"/>
        </a:xfrm>
        <a:prstGeom prst="rect">
          <a:avLst/>
        </a:prstGeom>
        <a:noFill/>
        <a:ln>
          <a:noFill/>
        </a:ln>
      </xdr:spPr>
    </xdr:pic>
    <xdr:clientData/>
  </xdr:twoCellAnchor>
</xdr:wsDr>
</file>

<file path=xl/drawings/drawing65.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143041</xdr:colOff>
      <xdr:row>1</xdr:row>
      <xdr:rowOff>47625</xdr:rowOff>
    </xdr:from>
    <xdr:to>
      <xdr:col>1</xdr:col>
      <xdr:colOff>964034</xdr:colOff>
      <xdr:row>1</xdr:row>
      <xdr:rowOff>466725</xdr:rowOff>
    </xdr:to>
    <xdr:pic>
      <xdr:nvPicPr>
        <xdr:cNvPr id="4" name="Picture 3">
          <a:hlinkClick xmlns:r="http://schemas.openxmlformats.org/officeDocument/2006/relationships" r:id="rId1"/>
          <a:extLst>
            <a:ext uri="{FF2B5EF4-FFF2-40B4-BE49-F238E27FC236}">
              <a16:creationId xmlns:a16="http://schemas.microsoft.com/office/drawing/2014/main" id="{87960C78-618F-425C-9F37-B17AE3FC920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228766" y="161925"/>
          <a:ext cx="820993" cy="419100"/>
        </a:xfrm>
        <a:prstGeom prst="rect">
          <a:avLst/>
        </a:prstGeom>
        <a:noFill/>
        <a:ln>
          <a:noFill/>
        </a:ln>
      </xdr:spPr>
    </xdr:pic>
    <xdr:clientData/>
  </xdr:twoCellAnchor>
</xdr:wsDr>
</file>

<file path=xl/drawings/drawing66.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143041</xdr:colOff>
      <xdr:row>1</xdr:row>
      <xdr:rowOff>47625</xdr:rowOff>
    </xdr:from>
    <xdr:to>
      <xdr:col>1</xdr:col>
      <xdr:colOff>964034</xdr:colOff>
      <xdr:row>1</xdr:row>
      <xdr:rowOff>466725</xdr:rowOff>
    </xdr:to>
    <xdr:pic>
      <xdr:nvPicPr>
        <xdr:cNvPr id="4" name="Picture 3">
          <a:hlinkClick xmlns:r="http://schemas.openxmlformats.org/officeDocument/2006/relationships" r:id="rId1"/>
          <a:extLst>
            <a:ext uri="{FF2B5EF4-FFF2-40B4-BE49-F238E27FC236}">
              <a16:creationId xmlns:a16="http://schemas.microsoft.com/office/drawing/2014/main" id="{87960C78-618F-425C-9F37-B17AE3FC920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228766" y="161925"/>
          <a:ext cx="820993" cy="419100"/>
        </a:xfrm>
        <a:prstGeom prst="rect">
          <a:avLst/>
        </a:prstGeom>
        <a:noFill/>
        <a:ln>
          <a:noFill/>
        </a:ln>
      </xdr:spPr>
    </xdr:pic>
    <xdr:clientData/>
  </xdr:twoCellAnchor>
</xdr:wsDr>
</file>

<file path=xl/drawings/drawing67.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143041</xdr:colOff>
      <xdr:row>1</xdr:row>
      <xdr:rowOff>47625</xdr:rowOff>
    </xdr:from>
    <xdr:to>
      <xdr:col>1</xdr:col>
      <xdr:colOff>964034</xdr:colOff>
      <xdr:row>1</xdr:row>
      <xdr:rowOff>466725</xdr:rowOff>
    </xdr:to>
    <xdr:pic>
      <xdr:nvPicPr>
        <xdr:cNvPr id="4" name="Picture 3">
          <a:hlinkClick xmlns:r="http://schemas.openxmlformats.org/officeDocument/2006/relationships" r:id="rId1"/>
          <a:extLst>
            <a:ext uri="{FF2B5EF4-FFF2-40B4-BE49-F238E27FC236}">
              <a16:creationId xmlns:a16="http://schemas.microsoft.com/office/drawing/2014/main" id="{87960C78-618F-425C-9F37-B17AE3FC920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228766" y="161925"/>
          <a:ext cx="820993" cy="419100"/>
        </a:xfrm>
        <a:prstGeom prst="rect">
          <a:avLst/>
        </a:prstGeom>
        <a:noFill/>
        <a:ln>
          <a:noFill/>
        </a:ln>
      </xdr:spPr>
    </xdr:pic>
    <xdr:clientData/>
  </xdr:twoCellAnchor>
</xdr:wsDr>
</file>

<file path=xl/drawings/drawing68.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143041</xdr:colOff>
      <xdr:row>1</xdr:row>
      <xdr:rowOff>47625</xdr:rowOff>
    </xdr:from>
    <xdr:to>
      <xdr:col>1</xdr:col>
      <xdr:colOff>964034</xdr:colOff>
      <xdr:row>1</xdr:row>
      <xdr:rowOff>466725</xdr:rowOff>
    </xdr:to>
    <xdr:pic>
      <xdr:nvPicPr>
        <xdr:cNvPr id="4" name="Picture 3">
          <a:hlinkClick xmlns:r="http://schemas.openxmlformats.org/officeDocument/2006/relationships" r:id="rId1"/>
          <a:extLst>
            <a:ext uri="{FF2B5EF4-FFF2-40B4-BE49-F238E27FC236}">
              <a16:creationId xmlns:a16="http://schemas.microsoft.com/office/drawing/2014/main" id="{87960C78-618F-425C-9F37-B17AE3FC920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228766" y="161925"/>
          <a:ext cx="820993" cy="419100"/>
        </a:xfrm>
        <a:prstGeom prst="rect">
          <a:avLst/>
        </a:prstGeom>
        <a:noFill/>
        <a:ln>
          <a:noFill/>
        </a:ln>
      </xdr:spPr>
    </xdr:pic>
    <xdr:clientData/>
  </xdr:twoCellAnchor>
</xdr:wsDr>
</file>

<file path=xl/drawings/drawing69.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143041</xdr:colOff>
      <xdr:row>1</xdr:row>
      <xdr:rowOff>47625</xdr:rowOff>
    </xdr:from>
    <xdr:to>
      <xdr:col>1</xdr:col>
      <xdr:colOff>964034</xdr:colOff>
      <xdr:row>1</xdr:row>
      <xdr:rowOff>466725</xdr:rowOff>
    </xdr:to>
    <xdr:pic>
      <xdr:nvPicPr>
        <xdr:cNvPr id="4" name="Picture 3">
          <a:hlinkClick xmlns:r="http://schemas.openxmlformats.org/officeDocument/2006/relationships" r:id="rId1"/>
          <a:extLst>
            <a:ext uri="{FF2B5EF4-FFF2-40B4-BE49-F238E27FC236}">
              <a16:creationId xmlns:a16="http://schemas.microsoft.com/office/drawing/2014/main" id="{87960C78-618F-425C-9F37-B17AE3FC920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228766" y="161925"/>
          <a:ext cx="820993" cy="419100"/>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143041</xdr:colOff>
      <xdr:row>1</xdr:row>
      <xdr:rowOff>47625</xdr:rowOff>
    </xdr:from>
    <xdr:to>
      <xdr:col>1</xdr:col>
      <xdr:colOff>964034</xdr:colOff>
      <xdr:row>1</xdr:row>
      <xdr:rowOff>466725</xdr:rowOff>
    </xdr:to>
    <xdr:pic>
      <xdr:nvPicPr>
        <xdr:cNvPr id="4" name="Picture 3">
          <a:hlinkClick xmlns:r="http://schemas.openxmlformats.org/officeDocument/2006/relationships" r:id="rId1"/>
          <a:extLst>
            <a:ext uri="{FF2B5EF4-FFF2-40B4-BE49-F238E27FC236}">
              <a16:creationId xmlns:a16="http://schemas.microsoft.com/office/drawing/2014/main" id="{87960C78-618F-425C-9F37-B17AE3FC920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228766" y="161925"/>
          <a:ext cx="820993" cy="419100"/>
        </a:xfrm>
        <a:prstGeom prst="rect">
          <a:avLst/>
        </a:prstGeom>
        <a:noFill/>
        <a:ln>
          <a:noFill/>
        </a:ln>
      </xdr:spPr>
    </xdr:pic>
    <xdr:clientData/>
  </xdr:twoCellAnchor>
</xdr:wsDr>
</file>

<file path=xl/drawings/drawing70.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143041</xdr:colOff>
      <xdr:row>1</xdr:row>
      <xdr:rowOff>47625</xdr:rowOff>
    </xdr:from>
    <xdr:to>
      <xdr:col>1</xdr:col>
      <xdr:colOff>964034</xdr:colOff>
      <xdr:row>1</xdr:row>
      <xdr:rowOff>466725</xdr:rowOff>
    </xdr:to>
    <xdr:pic>
      <xdr:nvPicPr>
        <xdr:cNvPr id="4" name="Picture 3">
          <a:hlinkClick xmlns:r="http://schemas.openxmlformats.org/officeDocument/2006/relationships" r:id="rId1"/>
          <a:extLst>
            <a:ext uri="{FF2B5EF4-FFF2-40B4-BE49-F238E27FC236}">
              <a16:creationId xmlns:a16="http://schemas.microsoft.com/office/drawing/2014/main" id="{87960C78-618F-425C-9F37-B17AE3FC920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228766" y="161925"/>
          <a:ext cx="820993" cy="419100"/>
        </a:xfrm>
        <a:prstGeom prst="rect">
          <a:avLst/>
        </a:prstGeom>
        <a:noFill/>
        <a:ln>
          <a:noFill/>
        </a:ln>
      </xdr:spPr>
    </xdr:pic>
    <xdr:clientData/>
  </xdr:twoCellAnchor>
</xdr:wsDr>
</file>

<file path=xl/drawings/drawing71.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143041</xdr:colOff>
      <xdr:row>1</xdr:row>
      <xdr:rowOff>47625</xdr:rowOff>
    </xdr:from>
    <xdr:to>
      <xdr:col>1</xdr:col>
      <xdr:colOff>964034</xdr:colOff>
      <xdr:row>1</xdr:row>
      <xdr:rowOff>466725</xdr:rowOff>
    </xdr:to>
    <xdr:pic>
      <xdr:nvPicPr>
        <xdr:cNvPr id="4" name="Picture 3">
          <a:hlinkClick xmlns:r="http://schemas.openxmlformats.org/officeDocument/2006/relationships" r:id="rId1"/>
          <a:extLst>
            <a:ext uri="{FF2B5EF4-FFF2-40B4-BE49-F238E27FC236}">
              <a16:creationId xmlns:a16="http://schemas.microsoft.com/office/drawing/2014/main" id="{87960C78-618F-425C-9F37-B17AE3FC920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228766" y="161925"/>
          <a:ext cx="820993" cy="419100"/>
        </a:xfrm>
        <a:prstGeom prst="rect">
          <a:avLst/>
        </a:prstGeom>
        <a:noFill/>
        <a:ln>
          <a:noFill/>
        </a:ln>
      </xdr:spPr>
    </xdr:pic>
    <xdr:clientData/>
  </xdr:twoCellAnchor>
</xdr:wsDr>
</file>

<file path=xl/drawings/drawing72.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143041</xdr:colOff>
      <xdr:row>1</xdr:row>
      <xdr:rowOff>47625</xdr:rowOff>
    </xdr:from>
    <xdr:to>
      <xdr:col>1</xdr:col>
      <xdr:colOff>964034</xdr:colOff>
      <xdr:row>1</xdr:row>
      <xdr:rowOff>466725</xdr:rowOff>
    </xdr:to>
    <xdr:pic>
      <xdr:nvPicPr>
        <xdr:cNvPr id="4" name="Picture 3">
          <a:hlinkClick xmlns:r="http://schemas.openxmlformats.org/officeDocument/2006/relationships" r:id="rId1"/>
          <a:extLst>
            <a:ext uri="{FF2B5EF4-FFF2-40B4-BE49-F238E27FC236}">
              <a16:creationId xmlns:a16="http://schemas.microsoft.com/office/drawing/2014/main" id="{87960C78-618F-425C-9F37-B17AE3FC920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228766" y="161925"/>
          <a:ext cx="820993" cy="419100"/>
        </a:xfrm>
        <a:prstGeom prst="rect">
          <a:avLst/>
        </a:prstGeom>
        <a:noFill/>
        <a:ln>
          <a:noFill/>
        </a:ln>
      </xdr:spPr>
    </xdr:pic>
    <xdr:clientData/>
  </xdr:twoCellAnchor>
</xdr:wsDr>
</file>

<file path=xl/drawings/drawing73.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143041</xdr:colOff>
      <xdr:row>1</xdr:row>
      <xdr:rowOff>47625</xdr:rowOff>
    </xdr:from>
    <xdr:to>
      <xdr:col>1</xdr:col>
      <xdr:colOff>964034</xdr:colOff>
      <xdr:row>1</xdr:row>
      <xdr:rowOff>466725</xdr:rowOff>
    </xdr:to>
    <xdr:pic>
      <xdr:nvPicPr>
        <xdr:cNvPr id="4" name="Picture 3">
          <a:hlinkClick xmlns:r="http://schemas.openxmlformats.org/officeDocument/2006/relationships" r:id="rId1"/>
          <a:extLst>
            <a:ext uri="{FF2B5EF4-FFF2-40B4-BE49-F238E27FC236}">
              <a16:creationId xmlns:a16="http://schemas.microsoft.com/office/drawing/2014/main" id="{87960C78-618F-425C-9F37-B17AE3FC920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228766" y="161925"/>
          <a:ext cx="820993" cy="419100"/>
        </a:xfrm>
        <a:prstGeom prst="rect">
          <a:avLst/>
        </a:prstGeom>
        <a:noFill/>
        <a:ln>
          <a:noFill/>
        </a:ln>
      </xdr:spPr>
    </xdr:pic>
    <xdr:clientData/>
  </xdr:twoCellAnchor>
</xdr:wsDr>
</file>

<file path=xl/drawings/drawing74.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143041</xdr:colOff>
      <xdr:row>1</xdr:row>
      <xdr:rowOff>47625</xdr:rowOff>
    </xdr:from>
    <xdr:to>
      <xdr:col>1</xdr:col>
      <xdr:colOff>964034</xdr:colOff>
      <xdr:row>1</xdr:row>
      <xdr:rowOff>466725</xdr:rowOff>
    </xdr:to>
    <xdr:pic>
      <xdr:nvPicPr>
        <xdr:cNvPr id="4" name="Picture 3">
          <a:hlinkClick xmlns:r="http://schemas.openxmlformats.org/officeDocument/2006/relationships" r:id="rId1"/>
          <a:extLst>
            <a:ext uri="{FF2B5EF4-FFF2-40B4-BE49-F238E27FC236}">
              <a16:creationId xmlns:a16="http://schemas.microsoft.com/office/drawing/2014/main" id="{87960C78-618F-425C-9F37-B17AE3FC920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228766" y="161925"/>
          <a:ext cx="820993" cy="419100"/>
        </a:xfrm>
        <a:prstGeom prst="rect">
          <a:avLst/>
        </a:prstGeom>
        <a:noFill/>
        <a:ln>
          <a:noFill/>
        </a:ln>
      </xdr:spPr>
    </xdr:pic>
    <xdr:clientData/>
  </xdr:twoCellAnchor>
</xdr:wsDr>
</file>

<file path=xl/drawings/drawing8.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143041</xdr:colOff>
      <xdr:row>1</xdr:row>
      <xdr:rowOff>47625</xdr:rowOff>
    </xdr:from>
    <xdr:to>
      <xdr:col>1</xdr:col>
      <xdr:colOff>964034</xdr:colOff>
      <xdr:row>1</xdr:row>
      <xdr:rowOff>466725</xdr:rowOff>
    </xdr:to>
    <xdr:pic>
      <xdr:nvPicPr>
        <xdr:cNvPr id="4" name="Picture 3">
          <a:hlinkClick xmlns:r="http://schemas.openxmlformats.org/officeDocument/2006/relationships" r:id="rId1"/>
          <a:extLst>
            <a:ext uri="{FF2B5EF4-FFF2-40B4-BE49-F238E27FC236}">
              <a16:creationId xmlns:a16="http://schemas.microsoft.com/office/drawing/2014/main" id="{87960C78-618F-425C-9F37-B17AE3FC920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228766" y="161925"/>
          <a:ext cx="820993" cy="419100"/>
        </a:xfrm>
        <a:prstGeom prst="rect">
          <a:avLst/>
        </a:prstGeom>
        <a:noFill/>
        <a:ln>
          <a:noFill/>
        </a:ln>
      </xdr:spPr>
    </xdr:pic>
    <xdr:clientData/>
  </xdr:twoCellAnchor>
</xdr:wsDr>
</file>

<file path=xl/drawings/drawing9.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143041</xdr:colOff>
      <xdr:row>1</xdr:row>
      <xdr:rowOff>47625</xdr:rowOff>
    </xdr:from>
    <xdr:to>
      <xdr:col>1</xdr:col>
      <xdr:colOff>964034</xdr:colOff>
      <xdr:row>1</xdr:row>
      <xdr:rowOff>466725</xdr:rowOff>
    </xdr:to>
    <xdr:pic>
      <xdr:nvPicPr>
        <xdr:cNvPr id="4" name="Picture 3">
          <a:hlinkClick xmlns:r="http://schemas.openxmlformats.org/officeDocument/2006/relationships" r:id="rId1"/>
          <a:extLst>
            <a:ext uri="{FF2B5EF4-FFF2-40B4-BE49-F238E27FC236}">
              <a16:creationId xmlns:a16="http://schemas.microsoft.com/office/drawing/2014/main" id="{87960C78-618F-425C-9F37-B17AE3FC920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228766" y="161925"/>
          <a:ext cx="820993" cy="419100"/>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Glenn - Chronic Disease">
      <a:dk1>
        <a:sysClr val="windowText" lastClr="000000"/>
      </a:dk1>
      <a:lt1>
        <a:sysClr val="window" lastClr="FFFFFF"/>
      </a:lt1>
      <a:dk2>
        <a:srgbClr val="44546A"/>
      </a:dk2>
      <a:lt2>
        <a:srgbClr val="E7E6E6"/>
      </a:lt2>
      <a:accent1>
        <a:srgbClr val="23397E"/>
      </a:accent1>
      <a:accent2>
        <a:srgbClr val="ED7D31"/>
      </a:accent2>
      <a:accent3>
        <a:srgbClr val="A5A5A5"/>
      </a:accent3>
      <a:accent4>
        <a:srgbClr val="AB4399"/>
      </a:accent4>
      <a:accent5>
        <a:srgbClr val="00828C"/>
      </a:accent5>
      <a:accent6>
        <a:srgbClr val="E0CC21"/>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Relationship Id="rId2" Type="http://schemas.openxmlformats.org/officeDocument/2006/relationships/printerSettings" Target="../printerSettings/printerSettings1.bin"/><Relationship Id="rIdvml" Type="http://schemas.openxmlformats.org/officeDocument/2006/relationships/vmlDrawing" Target="../drawings/vmlDrawing1.vml"/></Relationships>
</file>

<file path=xl/worksheets/_rels/sheet10.xml.rels><?xml version="1.0" encoding="UTF-8" standalone="yes"?><Relationships xmlns="http://schemas.openxmlformats.org/package/2006/relationships"><Relationship Id="rId1" Type="http://schemas.openxmlformats.org/officeDocument/2006/relationships/drawing" Target="../drawings/drawing10.xml"/><Relationship Id="rId2" Type="http://schemas.openxmlformats.org/officeDocument/2006/relationships/printerSettings" Target="../printerSettings/printerSettings10.bin"/><Relationship Id="rIdvml" Type="http://schemas.openxmlformats.org/officeDocument/2006/relationships/vmlDrawing" Target="../drawings/vmlDrawing10.vml"/></Relationships>
</file>

<file path=xl/worksheets/_rels/sheet11.xml.rels><?xml version="1.0" encoding="UTF-8" standalone="yes"?><Relationships xmlns="http://schemas.openxmlformats.org/package/2006/relationships"><Relationship Id="rId1" Type="http://schemas.openxmlformats.org/officeDocument/2006/relationships/drawing" Target="../drawings/drawing11.xml"/><Relationship Id="rId2" Type="http://schemas.openxmlformats.org/officeDocument/2006/relationships/printerSettings" Target="../printerSettings/printerSettings11.bin"/><Relationship Id="rIdvml" Type="http://schemas.openxmlformats.org/officeDocument/2006/relationships/vmlDrawing" Target="../drawings/vmlDrawing11.vml"/></Relationships>
</file>

<file path=xl/worksheets/_rels/sheet12.xml.rels><?xml version="1.0" encoding="UTF-8" standalone="yes"?><Relationships xmlns="http://schemas.openxmlformats.org/package/2006/relationships"><Relationship Id="rId1" Type="http://schemas.openxmlformats.org/officeDocument/2006/relationships/drawing" Target="../drawings/drawing12.xml"/><Relationship Id="rId2" Type="http://schemas.openxmlformats.org/officeDocument/2006/relationships/printerSettings" Target="../printerSettings/printerSettings12.bin"/><Relationship Id="rIdvml" Type="http://schemas.openxmlformats.org/officeDocument/2006/relationships/vmlDrawing" Target="../drawings/vmlDrawing12.vml"/></Relationships>
</file>

<file path=xl/worksheets/_rels/sheet13.xml.rels><?xml version="1.0" encoding="UTF-8" standalone="yes"?><Relationships xmlns="http://schemas.openxmlformats.org/package/2006/relationships"><Relationship Id="rId1" Type="http://schemas.openxmlformats.org/officeDocument/2006/relationships/drawing" Target="../drawings/drawing13.xml"/><Relationship Id="rId2" Type="http://schemas.openxmlformats.org/officeDocument/2006/relationships/printerSettings" Target="../printerSettings/printerSettings13.bin"/><Relationship Id="rIdvml" Type="http://schemas.openxmlformats.org/officeDocument/2006/relationships/vmlDrawing" Target="../drawings/vmlDrawing13.vml"/></Relationships>
</file>

<file path=xl/worksheets/_rels/sheet14.xml.rels><?xml version="1.0" encoding="UTF-8" standalone="yes"?><Relationships xmlns="http://schemas.openxmlformats.org/package/2006/relationships"><Relationship Id="rId1" Type="http://schemas.openxmlformats.org/officeDocument/2006/relationships/drawing" Target="../drawings/drawing14.xml"/><Relationship Id="rId2" Type="http://schemas.openxmlformats.org/officeDocument/2006/relationships/printerSettings" Target="../printerSettings/printerSettings14.bin"/><Relationship Id="rIdvml" Type="http://schemas.openxmlformats.org/officeDocument/2006/relationships/vmlDrawing" Target="../drawings/vmlDrawing14.vml"/></Relationships>
</file>

<file path=xl/worksheets/_rels/sheet15.xml.rels><?xml version="1.0" encoding="UTF-8" standalone="yes"?><Relationships xmlns="http://schemas.openxmlformats.org/package/2006/relationships"><Relationship Id="rId1" Type="http://schemas.openxmlformats.org/officeDocument/2006/relationships/drawing" Target="../drawings/drawing15.xml"/><Relationship Id="rId2" Type="http://schemas.openxmlformats.org/officeDocument/2006/relationships/printerSettings" Target="../printerSettings/printerSettings15.bin"/><Relationship Id="rIdvml" Type="http://schemas.openxmlformats.org/officeDocument/2006/relationships/vmlDrawing" Target="../drawings/vmlDrawing15.vml"/></Relationships>
</file>

<file path=xl/worksheets/_rels/sheet16.xml.rels><?xml version="1.0" encoding="UTF-8" standalone="yes"?><Relationships xmlns="http://schemas.openxmlformats.org/package/2006/relationships"><Relationship Id="rId1" Type="http://schemas.openxmlformats.org/officeDocument/2006/relationships/drawing" Target="../drawings/drawing16.xml"/><Relationship Id="rId2" Type="http://schemas.openxmlformats.org/officeDocument/2006/relationships/printerSettings" Target="../printerSettings/printerSettings16.bin"/><Relationship Id="rIdvml" Type="http://schemas.openxmlformats.org/officeDocument/2006/relationships/vmlDrawing" Target="../drawings/vmlDrawing16.vml"/></Relationships>
</file>

<file path=xl/worksheets/_rels/sheet17.xml.rels><?xml version="1.0" encoding="UTF-8" standalone="yes"?><Relationships xmlns="http://schemas.openxmlformats.org/package/2006/relationships"><Relationship Id="rId1" Type="http://schemas.openxmlformats.org/officeDocument/2006/relationships/drawing" Target="../drawings/drawing17.xml"/><Relationship Id="rId2" Type="http://schemas.openxmlformats.org/officeDocument/2006/relationships/printerSettings" Target="../printerSettings/printerSettings17.bin"/><Relationship Id="rIdvml" Type="http://schemas.openxmlformats.org/officeDocument/2006/relationships/vmlDrawing" Target="../drawings/vmlDrawing17.vml"/></Relationships>
</file>

<file path=xl/worksheets/_rels/sheet18.xml.rels><?xml version="1.0" encoding="UTF-8" standalone="yes"?><Relationships xmlns="http://schemas.openxmlformats.org/package/2006/relationships"><Relationship Id="rId1" Type="http://schemas.openxmlformats.org/officeDocument/2006/relationships/drawing" Target="../drawings/drawing18.xml"/><Relationship Id="rId2" Type="http://schemas.openxmlformats.org/officeDocument/2006/relationships/printerSettings" Target="../printerSettings/printerSettings18.bin"/><Relationship Id="rIdvml" Type="http://schemas.openxmlformats.org/officeDocument/2006/relationships/vmlDrawing" Target="../drawings/vmlDrawing18.vml"/></Relationships>
</file>

<file path=xl/worksheets/_rels/sheet19.xml.rels><?xml version="1.0" encoding="UTF-8" standalone="yes"?><Relationships xmlns="http://schemas.openxmlformats.org/package/2006/relationships"><Relationship Id="rId1" Type="http://schemas.openxmlformats.org/officeDocument/2006/relationships/drawing" Target="../drawings/drawing19.xml"/><Relationship Id="rId2" Type="http://schemas.openxmlformats.org/officeDocument/2006/relationships/printerSettings" Target="../printerSettings/printerSettings19.bin"/><Relationship Id="rIdvml" Type="http://schemas.openxmlformats.org/officeDocument/2006/relationships/vmlDrawing" Target="../drawings/vmlDrawing19.vml"/></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Relationship Id="rId2" Type="http://schemas.openxmlformats.org/officeDocument/2006/relationships/printerSettings" Target="../printerSettings/printerSettings2.bin"/><Relationship Id="rIdvml" Type="http://schemas.openxmlformats.org/officeDocument/2006/relationships/vmlDrawing" Target="../drawings/vmlDrawing2.vml"/></Relationships>
</file>

<file path=xl/worksheets/_rels/sheet20.xml.rels><?xml version="1.0" encoding="UTF-8" standalone="yes"?><Relationships xmlns="http://schemas.openxmlformats.org/package/2006/relationships"><Relationship Id="rId1" Type="http://schemas.openxmlformats.org/officeDocument/2006/relationships/drawing" Target="../drawings/drawing20.xml"/><Relationship Id="rId2" Type="http://schemas.openxmlformats.org/officeDocument/2006/relationships/printerSettings" Target="../printerSettings/printerSettings20.bin"/><Relationship Id="rIdvml" Type="http://schemas.openxmlformats.org/officeDocument/2006/relationships/vmlDrawing" Target="../drawings/vmlDrawing20.vml"/></Relationships>
</file>

<file path=xl/worksheets/_rels/sheet21.xml.rels><?xml version="1.0" encoding="UTF-8" standalone="yes"?><Relationships xmlns="http://schemas.openxmlformats.org/package/2006/relationships"><Relationship Id="rId1" Type="http://schemas.openxmlformats.org/officeDocument/2006/relationships/drawing" Target="../drawings/drawing21.xml"/><Relationship Id="rId2" Type="http://schemas.openxmlformats.org/officeDocument/2006/relationships/printerSettings" Target="../printerSettings/printerSettings21.bin"/><Relationship Id="rIdvml" Type="http://schemas.openxmlformats.org/officeDocument/2006/relationships/vmlDrawing" Target="../drawings/vmlDrawing21.vml"/></Relationships>
</file>

<file path=xl/worksheets/_rels/sheet22.xml.rels><?xml version="1.0" encoding="UTF-8" standalone="yes"?><Relationships xmlns="http://schemas.openxmlformats.org/package/2006/relationships"><Relationship Id="rId1" Type="http://schemas.openxmlformats.org/officeDocument/2006/relationships/drawing" Target="../drawings/drawing22.xml"/><Relationship Id="rId2" Type="http://schemas.openxmlformats.org/officeDocument/2006/relationships/printerSettings" Target="../printerSettings/printerSettings22.bin"/><Relationship Id="rIdvml" Type="http://schemas.openxmlformats.org/officeDocument/2006/relationships/vmlDrawing" Target="../drawings/vmlDrawing22.vml"/></Relationships>
</file>

<file path=xl/worksheets/_rels/sheet23.xml.rels><?xml version="1.0" encoding="UTF-8" standalone="yes"?><Relationships xmlns="http://schemas.openxmlformats.org/package/2006/relationships"><Relationship Id="rId1" Type="http://schemas.openxmlformats.org/officeDocument/2006/relationships/drawing" Target="../drawings/drawing23.xml"/><Relationship Id="rId2" Type="http://schemas.openxmlformats.org/officeDocument/2006/relationships/printerSettings" Target="../printerSettings/printerSettings23.bin"/><Relationship Id="rIdvml" Type="http://schemas.openxmlformats.org/officeDocument/2006/relationships/vmlDrawing" Target="../drawings/vmlDrawing23.vml"/></Relationships>
</file>

<file path=xl/worksheets/_rels/sheet24.xml.rels><?xml version="1.0" encoding="UTF-8" standalone="yes"?><Relationships xmlns="http://schemas.openxmlformats.org/package/2006/relationships"><Relationship Id="rId1" Type="http://schemas.openxmlformats.org/officeDocument/2006/relationships/drawing" Target="../drawings/drawing24.xml"/><Relationship Id="rId2" Type="http://schemas.openxmlformats.org/officeDocument/2006/relationships/printerSettings" Target="../printerSettings/printerSettings24.bin"/><Relationship Id="rIdvml" Type="http://schemas.openxmlformats.org/officeDocument/2006/relationships/vmlDrawing" Target="../drawings/vmlDrawing24.vml"/></Relationships>
</file>

<file path=xl/worksheets/_rels/sheet25.xml.rels><?xml version="1.0" encoding="UTF-8" standalone="yes"?><Relationships xmlns="http://schemas.openxmlformats.org/package/2006/relationships"><Relationship Id="rId1" Type="http://schemas.openxmlformats.org/officeDocument/2006/relationships/drawing" Target="../drawings/drawing25.xml"/><Relationship Id="rId2" Type="http://schemas.openxmlformats.org/officeDocument/2006/relationships/printerSettings" Target="../printerSettings/printerSettings25.bin"/><Relationship Id="rIdvml" Type="http://schemas.openxmlformats.org/officeDocument/2006/relationships/vmlDrawing" Target="../drawings/vmlDrawing25.vml"/></Relationships>
</file>

<file path=xl/worksheets/_rels/sheet26.xml.rels><?xml version="1.0" encoding="UTF-8" standalone="yes"?><Relationships xmlns="http://schemas.openxmlformats.org/package/2006/relationships"><Relationship Id="rId1" Type="http://schemas.openxmlformats.org/officeDocument/2006/relationships/drawing" Target="../drawings/drawing26.xml"/><Relationship Id="rId2" Type="http://schemas.openxmlformats.org/officeDocument/2006/relationships/printerSettings" Target="../printerSettings/printerSettings26.bin"/><Relationship Id="rIdvml" Type="http://schemas.openxmlformats.org/officeDocument/2006/relationships/vmlDrawing" Target="../drawings/vmlDrawing26.vml"/></Relationships>
</file>

<file path=xl/worksheets/_rels/sheet27.xml.rels><?xml version="1.0" encoding="UTF-8" standalone="yes"?><Relationships xmlns="http://schemas.openxmlformats.org/package/2006/relationships"><Relationship Id="rId1" Type="http://schemas.openxmlformats.org/officeDocument/2006/relationships/drawing" Target="../drawings/drawing27.xml"/><Relationship Id="rId2" Type="http://schemas.openxmlformats.org/officeDocument/2006/relationships/printerSettings" Target="../printerSettings/printerSettings27.bin"/><Relationship Id="rIdvml" Type="http://schemas.openxmlformats.org/officeDocument/2006/relationships/vmlDrawing" Target="../drawings/vmlDrawing27.vml"/></Relationships>
</file>

<file path=xl/worksheets/_rels/sheet28.xml.rels><?xml version="1.0" encoding="UTF-8" standalone="yes"?><Relationships xmlns="http://schemas.openxmlformats.org/package/2006/relationships"><Relationship Id="rId1" Type="http://schemas.openxmlformats.org/officeDocument/2006/relationships/drawing" Target="../drawings/drawing28.xml"/><Relationship Id="rId2" Type="http://schemas.openxmlformats.org/officeDocument/2006/relationships/printerSettings" Target="../printerSettings/printerSettings28.bin"/><Relationship Id="rIdvml" Type="http://schemas.openxmlformats.org/officeDocument/2006/relationships/vmlDrawing" Target="../drawings/vmlDrawing28.vml"/></Relationships>
</file>

<file path=xl/worksheets/_rels/sheet29.xml.rels><?xml version="1.0" encoding="UTF-8" standalone="yes"?><Relationships xmlns="http://schemas.openxmlformats.org/package/2006/relationships"><Relationship Id="rId1" Type="http://schemas.openxmlformats.org/officeDocument/2006/relationships/drawing" Target="../drawings/drawing29.xml"/><Relationship Id="rId2" Type="http://schemas.openxmlformats.org/officeDocument/2006/relationships/printerSettings" Target="../printerSettings/printerSettings29.bin"/><Relationship Id="rIdvml" Type="http://schemas.openxmlformats.org/officeDocument/2006/relationships/vmlDrawing" Target="../drawings/vmlDrawing29.vml"/></Relationships>
</file>

<file path=xl/worksheets/_rels/sheet3.xml.rels><?xml version="1.0" encoding="UTF-8" standalone="yes"?><Relationships xmlns="http://schemas.openxmlformats.org/package/2006/relationships"><Relationship Id="rId1" Type="http://schemas.openxmlformats.org/officeDocument/2006/relationships/drawing" Target="../drawings/drawing3.xml"/><Relationship Id="rId2" Type="http://schemas.openxmlformats.org/officeDocument/2006/relationships/printerSettings" Target="../printerSettings/printerSettings3.bin"/><Relationship Id="rIdvml" Type="http://schemas.openxmlformats.org/officeDocument/2006/relationships/vmlDrawing" Target="../drawings/vmlDrawing3.vml"/><Relationship Id="rId3h" Type="http://schemas.openxmlformats.org/officeDocument/2006/relationships/hyperlink" Target="https://www.cmtedd.act.gov.au/__data/assets/word_doc/0009/2273904/Sex,-Gender,-Sexual-Orientation-and-Variations-of-Sex-Characteristics-Data-Standard.docx" TargetMode="External"/></Relationships>
</file>

<file path=xl/worksheets/_rels/sheet30.xml.rels><?xml version="1.0" encoding="UTF-8" standalone="yes"?><Relationships xmlns="http://schemas.openxmlformats.org/package/2006/relationships"><Relationship Id="rId1" Type="http://schemas.openxmlformats.org/officeDocument/2006/relationships/drawing" Target="../drawings/drawing30.xml"/><Relationship Id="rId2" Type="http://schemas.openxmlformats.org/officeDocument/2006/relationships/printerSettings" Target="../printerSettings/printerSettings30.bin"/><Relationship Id="rIdvml" Type="http://schemas.openxmlformats.org/officeDocument/2006/relationships/vmlDrawing" Target="../drawings/vmlDrawing30.vml"/></Relationships>
</file>

<file path=xl/worksheets/_rels/sheet31.xml.rels><?xml version="1.0" encoding="UTF-8" standalone="yes"?><Relationships xmlns="http://schemas.openxmlformats.org/package/2006/relationships"><Relationship Id="rId1" Type="http://schemas.openxmlformats.org/officeDocument/2006/relationships/drawing" Target="../drawings/drawing31.xml"/><Relationship Id="rId2" Type="http://schemas.openxmlformats.org/officeDocument/2006/relationships/printerSettings" Target="../printerSettings/printerSettings31.bin"/><Relationship Id="rIdvml" Type="http://schemas.openxmlformats.org/officeDocument/2006/relationships/vmlDrawing" Target="../drawings/vmlDrawing31.vml"/></Relationships>
</file>

<file path=xl/worksheets/_rels/sheet32.xml.rels><?xml version="1.0" encoding="UTF-8" standalone="yes"?><Relationships xmlns="http://schemas.openxmlformats.org/package/2006/relationships"><Relationship Id="rId1" Type="http://schemas.openxmlformats.org/officeDocument/2006/relationships/drawing" Target="../drawings/drawing32.xml"/><Relationship Id="rId2" Type="http://schemas.openxmlformats.org/officeDocument/2006/relationships/printerSettings" Target="../printerSettings/printerSettings32.bin"/><Relationship Id="rIdvml" Type="http://schemas.openxmlformats.org/officeDocument/2006/relationships/vmlDrawing" Target="../drawings/vmlDrawing32.vml"/></Relationships>
</file>

<file path=xl/worksheets/_rels/sheet33.xml.rels><?xml version="1.0" encoding="UTF-8" standalone="yes"?><Relationships xmlns="http://schemas.openxmlformats.org/package/2006/relationships"><Relationship Id="rId1" Type="http://schemas.openxmlformats.org/officeDocument/2006/relationships/drawing" Target="../drawings/drawing33.xml"/><Relationship Id="rId2" Type="http://schemas.openxmlformats.org/officeDocument/2006/relationships/printerSettings" Target="../printerSettings/printerSettings33.bin"/><Relationship Id="rIdvml" Type="http://schemas.openxmlformats.org/officeDocument/2006/relationships/vmlDrawing" Target="../drawings/vmlDrawing33.vml"/></Relationships>
</file>

<file path=xl/worksheets/_rels/sheet34.xml.rels><?xml version="1.0" encoding="UTF-8" standalone="yes"?><Relationships xmlns="http://schemas.openxmlformats.org/package/2006/relationships"><Relationship Id="rId1" Type="http://schemas.openxmlformats.org/officeDocument/2006/relationships/drawing" Target="../drawings/drawing34.xml"/><Relationship Id="rId2" Type="http://schemas.openxmlformats.org/officeDocument/2006/relationships/printerSettings" Target="../printerSettings/printerSettings34.bin"/><Relationship Id="rIdvml" Type="http://schemas.openxmlformats.org/officeDocument/2006/relationships/vmlDrawing" Target="../drawings/vmlDrawing34.vml"/></Relationships>
</file>

<file path=xl/worksheets/_rels/sheet35.xml.rels><?xml version="1.0" encoding="UTF-8" standalone="yes"?><Relationships xmlns="http://schemas.openxmlformats.org/package/2006/relationships"><Relationship Id="rId1" Type="http://schemas.openxmlformats.org/officeDocument/2006/relationships/drawing" Target="../drawings/drawing35.xml"/><Relationship Id="rId2" Type="http://schemas.openxmlformats.org/officeDocument/2006/relationships/printerSettings" Target="../printerSettings/printerSettings35.bin"/><Relationship Id="rIdvml" Type="http://schemas.openxmlformats.org/officeDocument/2006/relationships/vmlDrawing" Target="../drawings/vmlDrawing35.vml"/></Relationships>
</file>

<file path=xl/worksheets/_rels/sheet36.xml.rels><?xml version="1.0" encoding="UTF-8" standalone="yes"?><Relationships xmlns="http://schemas.openxmlformats.org/package/2006/relationships"><Relationship Id="rId1" Type="http://schemas.openxmlformats.org/officeDocument/2006/relationships/drawing" Target="../drawings/drawing36.xml"/><Relationship Id="rId2" Type="http://schemas.openxmlformats.org/officeDocument/2006/relationships/printerSettings" Target="../printerSettings/printerSettings36.bin"/><Relationship Id="rIdvml" Type="http://schemas.openxmlformats.org/officeDocument/2006/relationships/vmlDrawing" Target="../drawings/vmlDrawing36.vml"/></Relationships>
</file>

<file path=xl/worksheets/_rels/sheet37.xml.rels><?xml version="1.0" encoding="UTF-8" standalone="yes"?><Relationships xmlns="http://schemas.openxmlformats.org/package/2006/relationships"><Relationship Id="rId1" Type="http://schemas.openxmlformats.org/officeDocument/2006/relationships/drawing" Target="../drawings/drawing37.xml"/><Relationship Id="rId2" Type="http://schemas.openxmlformats.org/officeDocument/2006/relationships/printerSettings" Target="../printerSettings/printerSettings37.bin"/><Relationship Id="rIdvml" Type="http://schemas.openxmlformats.org/officeDocument/2006/relationships/vmlDrawing" Target="../drawings/vmlDrawing37.vml"/></Relationships>
</file>

<file path=xl/worksheets/_rels/sheet38.xml.rels><?xml version="1.0" encoding="UTF-8" standalone="yes"?><Relationships xmlns="http://schemas.openxmlformats.org/package/2006/relationships"><Relationship Id="rId1" Type="http://schemas.openxmlformats.org/officeDocument/2006/relationships/drawing" Target="../drawings/drawing38.xml"/><Relationship Id="rId2" Type="http://schemas.openxmlformats.org/officeDocument/2006/relationships/printerSettings" Target="../printerSettings/printerSettings38.bin"/><Relationship Id="rIdvml" Type="http://schemas.openxmlformats.org/officeDocument/2006/relationships/vmlDrawing" Target="../drawings/vmlDrawing38.vml"/></Relationships>
</file>

<file path=xl/worksheets/_rels/sheet39.xml.rels><?xml version="1.0" encoding="UTF-8" standalone="yes"?><Relationships xmlns="http://schemas.openxmlformats.org/package/2006/relationships"><Relationship Id="rId1" Type="http://schemas.openxmlformats.org/officeDocument/2006/relationships/drawing" Target="../drawings/drawing39.xml"/><Relationship Id="rId2" Type="http://schemas.openxmlformats.org/officeDocument/2006/relationships/printerSettings" Target="../printerSettings/printerSettings39.bin"/><Relationship Id="rIdvml" Type="http://schemas.openxmlformats.org/officeDocument/2006/relationships/vmlDrawing" Target="../drawings/vmlDrawing39.vml"/></Relationships>
</file>

<file path=xl/worksheets/_rels/sheet4.xml.rels><?xml version="1.0" encoding="UTF-8" standalone="yes"?><Relationships xmlns="http://schemas.openxmlformats.org/package/2006/relationships"><Relationship Id="rId1" Type="http://schemas.openxmlformats.org/officeDocument/2006/relationships/drawing" Target="../drawings/drawing4.xml"/><Relationship Id="rId2" Type="http://schemas.openxmlformats.org/officeDocument/2006/relationships/printerSettings" Target="../printerSettings/printerSettings4.bin"/><Relationship Id="rIdvml" Type="http://schemas.openxmlformats.org/officeDocument/2006/relationships/vmlDrawing" Target="../drawings/vmlDrawing4.vml"/></Relationships>
</file>

<file path=xl/worksheets/_rels/sheet40.xml.rels><?xml version="1.0" encoding="UTF-8" standalone="yes"?><Relationships xmlns="http://schemas.openxmlformats.org/package/2006/relationships"><Relationship Id="rId1" Type="http://schemas.openxmlformats.org/officeDocument/2006/relationships/drawing" Target="../drawings/drawing40.xml"/><Relationship Id="rId2" Type="http://schemas.openxmlformats.org/officeDocument/2006/relationships/printerSettings" Target="../printerSettings/printerSettings40.bin"/><Relationship Id="rIdvml" Type="http://schemas.openxmlformats.org/officeDocument/2006/relationships/vmlDrawing" Target="../drawings/vmlDrawing40.vml"/></Relationships>
</file>

<file path=xl/worksheets/_rels/sheet41.xml.rels><?xml version="1.0" encoding="UTF-8" standalone="yes"?><Relationships xmlns="http://schemas.openxmlformats.org/package/2006/relationships"><Relationship Id="rId1" Type="http://schemas.openxmlformats.org/officeDocument/2006/relationships/drawing" Target="../drawings/drawing41.xml"/><Relationship Id="rId2" Type="http://schemas.openxmlformats.org/officeDocument/2006/relationships/printerSettings" Target="../printerSettings/printerSettings41.bin"/><Relationship Id="rIdvml" Type="http://schemas.openxmlformats.org/officeDocument/2006/relationships/vmlDrawing" Target="../drawings/vmlDrawing41.vml"/></Relationships>
</file>

<file path=xl/worksheets/_rels/sheet42.xml.rels><?xml version="1.0" encoding="UTF-8" standalone="yes"?><Relationships xmlns="http://schemas.openxmlformats.org/package/2006/relationships"><Relationship Id="rId1" Type="http://schemas.openxmlformats.org/officeDocument/2006/relationships/drawing" Target="../drawings/drawing42.xml"/><Relationship Id="rId2" Type="http://schemas.openxmlformats.org/officeDocument/2006/relationships/printerSettings" Target="../printerSettings/printerSettings42.bin"/><Relationship Id="rIdvml" Type="http://schemas.openxmlformats.org/officeDocument/2006/relationships/vmlDrawing" Target="../drawings/vmlDrawing42.vml"/></Relationships>
</file>

<file path=xl/worksheets/_rels/sheet43.xml.rels><?xml version="1.0" encoding="UTF-8" standalone="yes"?><Relationships xmlns="http://schemas.openxmlformats.org/package/2006/relationships"><Relationship Id="rId1" Type="http://schemas.openxmlformats.org/officeDocument/2006/relationships/drawing" Target="../drawings/drawing43.xml"/><Relationship Id="rId2" Type="http://schemas.openxmlformats.org/officeDocument/2006/relationships/printerSettings" Target="../printerSettings/printerSettings43.bin"/><Relationship Id="rIdvml" Type="http://schemas.openxmlformats.org/officeDocument/2006/relationships/vmlDrawing" Target="../drawings/vmlDrawing43.vml"/></Relationships>
</file>

<file path=xl/worksheets/_rels/sheet44.xml.rels><?xml version="1.0" encoding="UTF-8" standalone="yes"?><Relationships xmlns="http://schemas.openxmlformats.org/package/2006/relationships"><Relationship Id="rId1" Type="http://schemas.openxmlformats.org/officeDocument/2006/relationships/drawing" Target="../drawings/drawing44.xml"/><Relationship Id="rId2" Type="http://schemas.openxmlformats.org/officeDocument/2006/relationships/printerSettings" Target="../printerSettings/printerSettings44.bin"/><Relationship Id="rIdvml" Type="http://schemas.openxmlformats.org/officeDocument/2006/relationships/vmlDrawing" Target="../drawings/vmlDrawing44.vml"/></Relationships>
</file>

<file path=xl/worksheets/_rels/sheet45.xml.rels><?xml version="1.0" encoding="UTF-8" standalone="yes"?><Relationships xmlns="http://schemas.openxmlformats.org/package/2006/relationships"><Relationship Id="rId1" Type="http://schemas.openxmlformats.org/officeDocument/2006/relationships/drawing" Target="../drawings/drawing45.xml"/><Relationship Id="rId2" Type="http://schemas.openxmlformats.org/officeDocument/2006/relationships/printerSettings" Target="../printerSettings/printerSettings45.bin"/><Relationship Id="rIdvml" Type="http://schemas.openxmlformats.org/officeDocument/2006/relationships/vmlDrawing" Target="../drawings/vmlDrawing45.vml"/></Relationships>
</file>

<file path=xl/worksheets/_rels/sheet46.xml.rels><?xml version="1.0" encoding="UTF-8" standalone="yes"?><Relationships xmlns="http://schemas.openxmlformats.org/package/2006/relationships"><Relationship Id="rId1" Type="http://schemas.openxmlformats.org/officeDocument/2006/relationships/drawing" Target="../drawings/drawing46.xml"/><Relationship Id="rId2" Type="http://schemas.openxmlformats.org/officeDocument/2006/relationships/printerSettings" Target="../printerSettings/printerSettings46.bin"/><Relationship Id="rIdvml" Type="http://schemas.openxmlformats.org/officeDocument/2006/relationships/vmlDrawing" Target="../drawings/vmlDrawing46.vml"/></Relationships>
</file>

<file path=xl/worksheets/_rels/sheet47.xml.rels><?xml version="1.0" encoding="UTF-8" standalone="yes"?><Relationships xmlns="http://schemas.openxmlformats.org/package/2006/relationships"><Relationship Id="rId1" Type="http://schemas.openxmlformats.org/officeDocument/2006/relationships/drawing" Target="../drawings/drawing47.xml"/><Relationship Id="rId2" Type="http://schemas.openxmlformats.org/officeDocument/2006/relationships/printerSettings" Target="../printerSettings/printerSettings47.bin"/><Relationship Id="rIdvml" Type="http://schemas.openxmlformats.org/officeDocument/2006/relationships/vmlDrawing" Target="../drawings/vmlDrawing47.vml"/></Relationships>
</file>

<file path=xl/worksheets/_rels/sheet48.xml.rels><?xml version="1.0" encoding="UTF-8" standalone="yes"?><Relationships xmlns="http://schemas.openxmlformats.org/package/2006/relationships"><Relationship Id="rId1" Type="http://schemas.openxmlformats.org/officeDocument/2006/relationships/drawing" Target="../drawings/drawing48.xml"/><Relationship Id="rId2" Type="http://schemas.openxmlformats.org/officeDocument/2006/relationships/printerSettings" Target="../printerSettings/printerSettings48.bin"/><Relationship Id="rIdvml" Type="http://schemas.openxmlformats.org/officeDocument/2006/relationships/vmlDrawing" Target="../drawings/vmlDrawing48.vml"/></Relationships>
</file>

<file path=xl/worksheets/_rels/sheet49.xml.rels><?xml version="1.0" encoding="UTF-8" standalone="yes"?><Relationships xmlns="http://schemas.openxmlformats.org/package/2006/relationships"><Relationship Id="rId1" Type="http://schemas.openxmlformats.org/officeDocument/2006/relationships/drawing" Target="../drawings/drawing49.xml"/><Relationship Id="rId2" Type="http://schemas.openxmlformats.org/officeDocument/2006/relationships/printerSettings" Target="../printerSettings/printerSettings49.bin"/><Relationship Id="rIdvml" Type="http://schemas.openxmlformats.org/officeDocument/2006/relationships/vmlDrawing" Target="../drawings/vmlDrawing49.vml"/></Relationships>
</file>

<file path=xl/worksheets/_rels/sheet5.xml.rels><?xml version="1.0" encoding="UTF-8" standalone="yes"?><Relationships xmlns="http://schemas.openxmlformats.org/package/2006/relationships"><Relationship Id="rId1" Type="http://schemas.openxmlformats.org/officeDocument/2006/relationships/drawing" Target="../drawings/drawing5.xml"/><Relationship Id="rId2" Type="http://schemas.openxmlformats.org/officeDocument/2006/relationships/printerSettings" Target="../printerSettings/printerSettings5.bin"/><Relationship Id="rIdvml" Type="http://schemas.openxmlformats.org/officeDocument/2006/relationships/vmlDrawing" Target="../drawings/vmlDrawing5.vml"/></Relationships>
</file>

<file path=xl/worksheets/_rels/sheet50.xml.rels><?xml version="1.0" encoding="UTF-8" standalone="yes"?><Relationships xmlns="http://schemas.openxmlformats.org/package/2006/relationships"><Relationship Id="rId1" Type="http://schemas.openxmlformats.org/officeDocument/2006/relationships/drawing" Target="../drawings/drawing50.xml"/><Relationship Id="rId2" Type="http://schemas.openxmlformats.org/officeDocument/2006/relationships/printerSettings" Target="../printerSettings/printerSettings50.bin"/><Relationship Id="rIdvml" Type="http://schemas.openxmlformats.org/officeDocument/2006/relationships/vmlDrawing" Target="../drawings/vmlDrawing50.vml"/></Relationships>
</file>

<file path=xl/worksheets/_rels/sheet51.xml.rels><?xml version="1.0" encoding="UTF-8" standalone="yes"?><Relationships xmlns="http://schemas.openxmlformats.org/package/2006/relationships"><Relationship Id="rId1" Type="http://schemas.openxmlformats.org/officeDocument/2006/relationships/drawing" Target="../drawings/drawing51.xml"/><Relationship Id="rId2" Type="http://schemas.openxmlformats.org/officeDocument/2006/relationships/printerSettings" Target="../printerSettings/printerSettings51.bin"/><Relationship Id="rIdvml" Type="http://schemas.openxmlformats.org/officeDocument/2006/relationships/vmlDrawing" Target="../drawings/vmlDrawing51.vml"/></Relationships>
</file>

<file path=xl/worksheets/_rels/sheet52.xml.rels><?xml version="1.0" encoding="UTF-8" standalone="yes"?><Relationships xmlns="http://schemas.openxmlformats.org/package/2006/relationships"><Relationship Id="rId1" Type="http://schemas.openxmlformats.org/officeDocument/2006/relationships/drawing" Target="../drawings/drawing52.xml"/><Relationship Id="rId2" Type="http://schemas.openxmlformats.org/officeDocument/2006/relationships/printerSettings" Target="../printerSettings/printerSettings52.bin"/><Relationship Id="rIdvml" Type="http://schemas.openxmlformats.org/officeDocument/2006/relationships/vmlDrawing" Target="../drawings/vmlDrawing52.vml"/></Relationships>
</file>

<file path=xl/worksheets/_rels/sheet53.xml.rels><?xml version="1.0" encoding="UTF-8" standalone="yes"?><Relationships xmlns="http://schemas.openxmlformats.org/package/2006/relationships"><Relationship Id="rId1" Type="http://schemas.openxmlformats.org/officeDocument/2006/relationships/drawing" Target="../drawings/drawing53.xml"/><Relationship Id="rId2" Type="http://schemas.openxmlformats.org/officeDocument/2006/relationships/printerSettings" Target="../printerSettings/printerSettings53.bin"/><Relationship Id="rIdvml" Type="http://schemas.openxmlformats.org/officeDocument/2006/relationships/vmlDrawing" Target="../drawings/vmlDrawing53.vml"/></Relationships>
</file>

<file path=xl/worksheets/_rels/sheet54.xml.rels><?xml version="1.0" encoding="UTF-8" standalone="yes"?><Relationships xmlns="http://schemas.openxmlformats.org/package/2006/relationships"><Relationship Id="rId1" Type="http://schemas.openxmlformats.org/officeDocument/2006/relationships/drawing" Target="../drawings/drawing54.xml"/><Relationship Id="rId2" Type="http://schemas.openxmlformats.org/officeDocument/2006/relationships/printerSettings" Target="../printerSettings/printerSettings54.bin"/><Relationship Id="rIdvml" Type="http://schemas.openxmlformats.org/officeDocument/2006/relationships/vmlDrawing" Target="../drawings/vmlDrawing54.vml"/></Relationships>
</file>

<file path=xl/worksheets/_rels/sheet55.xml.rels><?xml version="1.0" encoding="UTF-8" standalone="yes"?><Relationships xmlns="http://schemas.openxmlformats.org/package/2006/relationships"><Relationship Id="rId1" Type="http://schemas.openxmlformats.org/officeDocument/2006/relationships/drawing" Target="../drawings/drawing55.xml"/><Relationship Id="rId2" Type="http://schemas.openxmlformats.org/officeDocument/2006/relationships/printerSettings" Target="../printerSettings/printerSettings55.bin"/><Relationship Id="rIdvml" Type="http://schemas.openxmlformats.org/officeDocument/2006/relationships/vmlDrawing" Target="../drawings/vmlDrawing55.vml"/></Relationships>
</file>

<file path=xl/worksheets/_rels/sheet56.xml.rels><?xml version="1.0" encoding="UTF-8" standalone="yes"?><Relationships xmlns="http://schemas.openxmlformats.org/package/2006/relationships"><Relationship Id="rId1" Type="http://schemas.openxmlformats.org/officeDocument/2006/relationships/drawing" Target="../drawings/drawing56.xml"/><Relationship Id="rId2" Type="http://schemas.openxmlformats.org/officeDocument/2006/relationships/printerSettings" Target="../printerSettings/printerSettings56.bin"/><Relationship Id="rIdvml" Type="http://schemas.openxmlformats.org/officeDocument/2006/relationships/vmlDrawing" Target="../drawings/vmlDrawing56.vml"/></Relationships>
</file>

<file path=xl/worksheets/_rels/sheet57.xml.rels><?xml version="1.0" encoding="UTF-8" standalone="yes"?><Relationships xmlns="http://schemas.openxmlformats.org/package/2006/relationships"><Relationship Id="rId1" Type="http://schemas.openxmlformats.org/officeDocument/2006/relationships/drawing" Target="../drawings/drawing57.xml"/><Relationship Id="rId2" Type="http://schemas.openxmlformats.org/officeDocument/2006/relationships/printerSettings" Target="../printerSettings/printerSettings57.bin"/><Relationship Id="rIdvml" Type="http://schemas.openxmlformats.org/officeDocument/2006/relationships/vmlDrawing" Target="../drawings/vmlDrawing57.vml"/></Relationships>
</file>

<file path=xl/worksheets/_rels/sheet58.xml.rels><?xml version="1.0" encoding="UTF-8" standalone="yes"?><Relationships xmlns="http://schemas.openxmlformats.org/package/2006/relationships"><Relationship Id="rId1" Type="http://schemas.openxmlformats.org/officeDocument/2006/relationships/drawing" Target="../drawings/drawing58.xml"/><Relationship Id="rId2" Type="http://schemas.openxmlformats.org/officeDocument/2006/relationships/printerSettings" Target="../printerSettings/printerSettings58.bin"/><Relationship Id="rIdvml" Type="http://schemas.openxmlformats.org/officeDocument/2006/relationships/vmlDrawing" Target="../drawings/vmlDrawing58.vml"/></Relationships>
</file>

<file path=xl/worksheets/_rels/sheet59.xml.rels><?xml version="1.0" encoding="UTF-8" standalone="yes"?><Relationships xmlns="http://schemas.openxmlformats.org/package/2006/relationships"><Relationship Id="rId1" Type="http://schemas.openxmlformats.org/officeDocument/2006/relationships/drawing" Target="../drawings/drawing59.xml"/><Relationship Id="rId2" Type="http://schemas.openxmlformats.org/officeDocument/2006/relationships/printerSettings" Target="../printerSettings/printerSettings59.bin"/><Relationship Id="rIdvml" Type="http://schemas.openxmlformats.org/officeDocument/2006/relationships/vmlDrawing" Target="../drawings/vmlDrawing59.vml"/></Relationships>
</file>

<file path=xl/worksheets/_rels/sheet6.xml.rels><?xml version="1.0" encoding="UTF-8" standalone="yes"?><Relationships xmlns="http://schemas.openxmlformats.org/package/2006/relationships"><Relationship Id="rId1" Type="http://schemas.openxmlformats.org/officeDocument/2006/relationships/drawing" Target="../drawings/drawing6.xml"/><Relationship Id="rId2" Type="http://schemas.openxmlformats.org/officeDocument/2006/relationships/printerSettings" Target="../printerSettings/printerSettings6.bin"/><Relationship Id="rIdvml" Type="http://schemas.openxmlformats.org/officeDocument/2006/relationships/vmlDrawing" Target="../drawings/vmlDrawing6.vml"/></Relationships>
</file>

<file path=xl/worksheets/_rels/sheet60.xml.rels><?xml version="1.0" encoding="UTF-8" standalone="yes"?><Relationships xmlns="http://schemas.openxmlformats.org/package/2006/relationships"><Relationship Id="rId1" Type="http://schemas.openxmlformats.org/officeDocument/2006/relationships/drawing" Target="../drawings/drawing60.xml"/><Relationship Id="rId2" Type="http://schemas.openxmlformats.org/officeDocument/2006/relationships/printerSettings" Target="../printerSettings/printerSettings60.bin"/><Relationship Id="rIdvml" Type="http://schemas.openxmlformats.org/officeDocument/2006/relationships/vmlDrawing" Target="../drawings/vmlDrawing60.vml"/></Relationships>
</file>

<file path=xl/worksheets/_rels/sheet61.xml.rels><?xml version="1.0" encoding="UTF-8" standalone="yes"?><Relationships xmlns="http://schemas.openxmlformats.org/package/2006/relationships"><Relationship Id="rId1" Type="http://schemas.openxmlformats.org/officeDocument/2006/relationships/drawing" Target="../drawings/drawing61.xml"/><Relationship Id="rId2" Type="http://schemas.openxmlformats.org/officeDocument/2006/relationships/printerSettings" Target="../printerSettings/printerSettings61.bin"/><Relationship Id="rIdvml" Type="http://schemas.openxmlformats.org/officeDocument/2006/relationships/vmlDrawing" Target="../drawings/vmlDrawing61.vml"/></Relationships>
</file>

<file path=xl/worksheets/_rels/sheet62.xml.rels><?xml version="1.0" encoding="UTF-8" standalone="yes"?><Relationships xmlns="http://schemas.openxmlformats.org/package/2006/relationships"><Relationship Id="rId1" Type="http://schemas.openxmlformats.org/officeDocument/2006/relationships/drawing" Target="../drawings/drawing62.xml"/><Relationship Id="rId2" Type="http://schemas.openxmlformats.org/officeDocument/2006/relationships/printerSettings" Target="../printerSettings/printerSettings62.bin"/><Relationship Id="rIdvml" Type="http://schemas.openxmlformats.org/officeDocument/2006/relationships/vmlDrawing" Target="../drawings/vmlDrawing62.vml"/></Relationships>
</file>

<file path=xl/worksheets/_rels/sheet63.xml.rels><?xml version="1.0" encoding="UTF-8" standalone="yes"?><Relationships xmlns="http://schemas.openxmlformats.org/package/2006/relationships"><Relationship Id="rId1" Type="http://schemas.openxmlformats.org/officeDocument/2006/relationships/drawing" Target="../drawings/drawing63.xml"/><Relationship Id="rId2" Type="http://schemas.openxmlformats.org/officeDocument/2006/relationships/printerSettings" Target="../printerSettings/printerSettings63.bin"/><Relationship Id="rIdvml" Type="http://schemas.openxmlformats.org/officeDocument/2006/relationships/vmlDrawing" Target="../drawings/vmlDrawing63.vml"/></Relationships>
</file>

<file path=xl/worksheets/_rels/sheet64.xml.rels><?xml version="1.0" encoding="UTF-8" standalone="yes"?><Relationships xmlns="http://schemas.openxmlformats.org/package/2006/relationships"><Relationship Id="rId1" Type="http://schemas.openxmlformats.org/officeDocument/2006/relationships/drawing" Target="../drawings/drawing64.xml"/><Relationship Id="rId2" Type="http://schemas.openxmlformats.org/officeDocument/2006/relationships/printerSettings" Target="../printerSettings/printerSettings64.bin"/><Relationship Id="rIdvml" Type="http://schemas.openxmlformats.org/officeDocument/2006/relationships/vmlDrawing" Target="../drawings/vmlDrawing64.vml"/></Relationships>
</file>

<file path=xl/worksheets/_rels/sheet65.xml.rels><?xml version="1.0" encoding="UTF-8" standalone="yes"?><Relationships xmlns="http://schemas.openxmlformats.org/package/2006/relationships"><Relationship Id="rId1" Type="http://schemas.openxmlformats.org/officeDocument/2006/relationships/drawing" Target="../drawings/drawing65.xml"/><Relationship Id="rId2" Type="http://schemas.openxmlformats.org/officeDocument/2006/relationships/printerSettings" Target="../printerSettings/printerSettings65.bin"/><Relationship Id="rIdvml" Type="http://schemas.openxmlformats.org/officeDocument/2006/relationships/vmlDrawing" Target="../drawings/vmlDrawing65.vml"/></Relationships>
</file>

<file path=xl/worksheets/_rels/sheet66.xml.rels><?xml version="1.0" encoding="UTF-8" standalone="yes"?><Relationships xmlns="http://schemas.openxmlformats.org/package/2006/relationships"><Relationship Id="rId1" Type="http://schemas.openxmlformats.org/officeDocument/2006/relationships/drawing" Target="../drawings/drawing66.xml"/><Relationship Id="rId2" Type="http://schemas.openxmlformats.org/officeDocument/2006/relationships/printerSettings" Target="../printerSettings/printerSettings66.bin"/><Relationship Id="rIdvml" Type="http://schemas.openxmlformats.org/officeDocument/2006/relationships/vmlDrawing" Target="../drawings/vmlDrawing66.vml"/></Relationships>
</file>

<file path=xl/worksheets/_rels/sheet67.xml.rels><?xml version="1.0" encoding="UTF-8" standalone="yes"?><Relationships xmlns="http://schemas.openxmlformats.org/package/2006/relationships"><Relationship Id="rId1" Type="http://schemas.openxmlformats.org/officeDocument/2006/relationships/drawing" Target="../drawings/drawing67.xml"/><Relationship Id="rId2" Type="http://schemas.openxmlformats.org/officeDocument/2006/relationships/printerSettings" Target="../printerSettings/printerSettings67.bin"/><Relationship Id="rIdvml" Type="http://schemas.openxmlformats.org/officeDocument/2006/relationships/vmlDrawing" Target="../drawings/vmlDrawing67.vml"/></Relationships>
</file>

<file path=xl/worksheets/_rels/sheet68.xml.rels><?xml version="1.0" encoding="UTF-8" standalone="yes"?><Relationships xmlns="http://schemas.openxmlformats.org/package/2006/relationships"><Relationship Id="rId1" Type="http://schemas.openxmlformats.org/officeDocument/2006/relationships/drawing" Target="../drawings/drawing68.xml"/><Relationship Id="rId2" Type="http://schemas.openxmlformats.org/officeDocument/2006/relationships/printerSettings" Target="../printerSettings/printerSettings68.bin"/><Relationship Id="rIdvml" Type="http://schemas.openxmlformats.org/officeDocument/2006/relationships/vmlDrawing" Target="../drawings/vmlDrawing68.vml"/></Relationships>
</file>

<file path=xl/worksheets/_rels/sheet69.xml.rels><?xml version="1.0" encoding="UTF-8" standalone="yes"?><Relationships xmlns="http://schemas.openxmlformats.org/package/2006/relationships"><Relationship Id="rId1" Type="http://schemas.openxmlformats.org/officeDocument/2006/relationships/drawing" Target="../drawings/drawing69.xml"/><Relationship Id="rId2" Type="http://schemas.openxmlformats.org/officeDocument/2006/relationships/printerSettings" Target="../printerSettings/printerSettings69.bin"/><Relationship Id="rIdvml" Type="http://schemas.openxmlformats.org/officeDocument/2006/relationships/vmlDrawing" Target="../drawings/vmlDrawing69.vml"/></Relationships>
</file>

<file path=xl/worksheets/_rels/sheet7.xml.rels><?xml version="1.0" encoding="UTF-8" standalone="yes"?><Relationships xmlns="http://schemas.openxmlformats.org/package/2006/relationships"><Relationship Id="rId1" Type="http://schemas.openxmlformats.org/officeDocument/2006/relationships/drawing" Target="../drawings/drawing7.xml"/><Relationship Id="rId2" Type="http://schemas.openxmlformats.org/officeDocument/2006/relationships/printerSettings" Target="../printerSettings/printerSettings7.bin"/><Relationship Id="rIdvml" Type="http://schemas.openxmlformats.org/officeDocument/2006/relationships/vmlDrawing" Target="../drawings/vmlDrawing7.vml"/></Relationships>
</file>

<file path=xl/worksheets/_rels/sheet70.xml.rels><?xml version="1.0" encoding="UTF-8" standalone="yes"?><Relationships xmlns="http://schemas.openxmlformats.org/package/2006/relationships"><Relationship Id="rId1" Type="http://schemas.openxmlformats.org/officeDocument/2006/relationships/drawing" Target="../drawings/drawing70.xml"/><Relationship Id="rId2" Type="http://schemas.openxmlformats.org/officeDocument/2006/relationships/printerSettings" Target="../printerSettings/printerSettings70.bin"/><Relationship Id="rIdvml" Type="http://schemas.openxmlformats.org/officeDocument/2006/relationships/vmlDrawing" Target="../drawings/vmlDrawing70.vml"/></Relationships>
</file>

<file path=xl/worksheets/_rels/sheet71.xml.rels><?xml version="1.0" encoding="UTF-8" standalone="yes"?><Relationships xmlns="http://schemas.openxmlformats.org/package/2006/relationships"><Relationship Id="rId1" Type="http://schemas.openxmlformats.org/officeDocument/2006/relationships/drawing" Target="../drawings/drawing71.xml"/><Relationship Id="rId2" Type="http://schemas.openxmlformats.org/officeDocument/2006/relationships/printerSettings" Target="../printerSettings/printerSettings71.bin"/><Relationship Id="rIdvml" Type="http://schemas.openxmlformats.org/officeDocument/2006/relationships/vmlDrawing" Target="../drawings/vmlDrawing71.vml"/></Relationships>
</file>

<file path=xl/worksheets/_rels/sheet72.xml.rels><?xml version="1.0" encoding="UTF-8" standalone="yes"?><Relationships xmlns="http://schemas.openxmlformats.org/package/2006/relationships"><Relationship Id="rId1" Type="http://schemas.openxmlformats.org/officeDocument/2006/relationships/drawing" Target="../drawings/drawing72.xml"/><Relationship Id="rId2" Type="http://schemas.openxmlformats.org/officeDocument/2006/relationships/printerSettings" Target="../printerSettings/printerSettings72.bin"/><Relationship Id="rIdvml" Type="http://schemas.openxmlformats.org/officeDocument/2006/relationships/vmlDrawing" Target="../drawings/vmlDrawing72.vml"/></Relationships>
</file>

<file path=xl/worksheets/_rels/sheet73.xml.rels><?xml version="1.0" encoding="UTF-8" standalone="yes"?><Relationships xmlns="http://schemas.openxmlformats.org/package/2006/relationships"><Relationship Id="rId1" Type="http://schemas.openxmlformats.org/officeDocument/2006/relationships/drawing" Target="../drawings/drawing73.xml"/><Relationship Id="rId2" Type="http://schemas.openxmlformats.org/officeDocument/2006/relationships/printerSettings" Target="../printerSettings/printerSettings73.bin"/><Relationship Id="rIdvml" Type="http://schemas.openxmlformats.org/officeDocument/2006/relationships/vmlDrawing" Target="../drawings/vmlDrawing73.vml"/></Relationships>
</file>

<file path=xl/worksheets/_rels/sheet74.xml.rels><?xml version="1.0" encoding="UTF-8" standalone="yes"?><Relationships xmlns="http://schemas.openxmlformats.org/package/2006/relationships"><Relationship Id="rId1" Type="http://schemas.openxmlformats.org/officeDocument/2006/relationships/drawing" Target="../drawings/drawing74.xml"/><Relationship Id="rId2" Type="http://schemas.openxmlformats.org/officeDocument/2006/relationships/printerSettings" Target="../printerSettings/printerSettings74.bin"/><Relationship Id="rIdvml" Type="http://schemas.openxmlformats.org/officeDocument/2006/relationships/vmlDrawing" Target="../drawings/vmlDrawing74.vml"/></Relationships>
</file>

<file path=xl/worksheets/_rels/sheet8.xml.rels><?xml version="1.0" encoding="UTF-8" standalone="yes"?><Relationships xmlns="http://schemas.openxmlformats.org/package/2006/relationships"><Relationship Id="rId1" Type="http://schemas.openxmlformats.org/officeDocument/2006/relationships/drawing" Target="../drawings/drawing8.xml"/><Relationship Id="rId2" Type="http://schemas.openxmlformats.org/officeDocument/2006/relationships/printerSettings" Target="../printerSettings/printerSettings8.bin"/><Relationship Id="rIdvml" Type="http://schemas.openxmlformats.org/officeDocument/2006/relationships/vmlDrawing" Target="../drawings/vmlDrawing8.vml"/></Relationships>
</file>

<file path=xl/worksheets/_rels/sheet9.xml.rels><?xml version="1.0" encoding="UTF-8" standalone="yes"?><Relationships xmlns="http://schemas.openxmlformats.org/package/2006/relationships"><Relationship Id="rId1" Type="http://schemas.openxmlformats.org/officeDocument/2006/relationships/drawing" Target="../drawings/drawing9.xml"/><Relationship Id="rId2" Type="http://schemas.openxmlformats.org/officeDocument/2006/relationships/printerSettings" Target="../printerSettings/printerSettings9.bin"/><Relationship Id="rIdvml" Type="http://schemas.openxmlformats.org/officeDocument/2006/relationships/vmlDrawing" Target="../drawings/vmlDrawing9.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tabColor theme="8"/>
  </sheetPr>
  <dimension ref="A1"/>
  <sheetViews>
    <sheetView showGridLines="0" showRowColHeaders="0" tabSelected="true" workbookViewId="0"/>
  </sheetViews>
  <sheetFormatPr defaultRowHeight="15.0" baseColWidth="10"/>
  <sheetData/>
  <sheetProtection selectLockedCells="0" selectUnlockedCells="0" objects="1" sheet="1"/>
  <pageMargins left="0.7" right="0.7" top="0.75" bottom="0.75" header="0.3" footer="0.3"/>
  <pageSetup paperSize="9" orientation="portrait" horizontalDpi="300" verticalDpi="300" r:id="rId2"/>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tabColor theme="9"/>
  </sheetPr>
  <dimension ref="A1"/>
  <sheetViews>
    <sheetView showGridLines="0" showRowColHeaders="0" workbookViewId="0">
      <pane xSplit="2" ySplit="8" topLeftCell="C9" activePane="bottomRight" state="frozen"/>
      <selection pane="topRight" activeCell="B1" sqref="B1"/>
      <selection pane="bottomLeft" activeCell="A6" sqref="A6"/>
      <selection pane="bottomRight" activeCell="B2" sqref="B2"/>
    </sheetView>
  </sheetViews>
  <sheetFormatPr defaultRowHeight="15.0" baseColWidth="10"/>
  <cols>
    <col min="1" max="1" width="1.5" hidden="0" customWidth="1"/>
    <col min="2" max="2" width="35.83203125" hidden="0" customWidth="1"/>
  </cols>
  <sheetData>
    <row r="1" ht="9" customHeight="1"/>
    <row r="2" ht="39.950000000000003" customHeight="1">
      <c r="B2" s="56"/>
      <c r="C2" s="47" t="s">
        <v>0</v>
      </c>
      <c r="D2" s="48"/>
      <c r="E2" s="48"/>
      <c r="F2" s="48"/>
      <c r="G2" s="48"/>
      <c r="H2" s="48"/>
      <c r="I2" s="48"/>
      <c r="J2" s="48"/>
      <c r="K2" s="48"/>
      <c r="L2" s="48"/>
      <c r="M2" s="48"/>
      <c r="N2" s="59"/>
    </row>
    <row r="3" ht="6.95" customHeight="1">
      <c r="B3" s="32"/>
      <c r="N3" s="34"/>
    </row>
    <row r="4" ht="13.5" customHeight="1">
      <c r="B4" s="50" t="s">
        <v>370</v>
      </c>
      <c r="N4" s="34"/>
    </row>
    <row r="5" ht="12" customHeight="1">
      <c r="B5" s="53" t="s">
        <v>36</v>
      </c>
      <c r="N5" s="34"/>
    </row>
    <row r="6" ht="6.95" customHeight="1">
      <c r="B6" s="51"/>
      <c r="C6" s="41"/>
      <c r="D6" s="42"/>
      <c r="E6" s="42"/>
      <c r="F6" s="42"/>
      <c r="G6" s="42"/>
      <c r="H6" s="42"/>
      <c r="I6" s="42"/>
      <c r="J6" s="42"/>
      <c r="K6" s="42"/>
      <c r="L6" s="42"/>
      <c r="M6" s="42"/>
      <c r="N6" s="34"/>
    </row>
    <row r="7" ht="12" customHeight="1">
      <c r="B7" s="54"/>
      <c r="C7" s="45" t="s">
        <v>67</v>
      </c>
      <c r="D7" s="45" t="s">
        <v>68</v>
      </c>
      <c r="E7" s="45" t="s">
        <v>69</v>
      </c>
      <c r="F7" s="45" t="s">
        <v>70</v>
      </c>
      <c r="G7" s="45" t="s">
        <v>71</v>
      </c>
      <c r="H7" s="45" t="s">
        <v>72</v>
      </c>
      <c r="I7" s="45" t="s">
        <v>73</v>
      </c>
      <c r="J7" s="45" t="s">
        <v>74</v>
      </c>
      <c r="K7" s="45" t="s">
        <v>75</v>
      </c>
      <c r="L7" s="45" t="s">
        <v>76</v>
      </c>
      <c r="M7" s="45" t="s">
        <v>77</v>
      </c>
      <c r="N7" s="57" t="s">
        <v>78</v>
      </c>
    </row>
    <row r="8">
      <c r="B8" s="49"/>
      <c r="C8" s="43" t="s">
        <v>371</v>
      </c>
      <c r="D8" s="44"/>
      <c r="E8" s="44"/>
      <c r="F8" s="44"/>
      <c r="G8" s="44"/>
      <c r="H8" s="44"/>
      <c r="I8" s="44"/>
      <c r="J8" s="44"/>
      <c r="K8" s="44"/>
      <c r="L8" s="44"/>
      <c r="M8" s="44"/>
      <c r="N8" s="34"/>
    </row>
    <row r="9">
      <c r="B9" s="65" t="s">
        <v>146</v>
      </c>
      <c r="C9" s="61"/>
      <c r="D9" s="61"/>
      <c r="E9" s="61"/>
      <c r="F9" s="61"/>
      <c r="G9" s="61"/>
      <c r="H9" s="61"/>
      <c r="I9" s="61"/>
      <c r="J9" s="61"/>
      <c r="K9" s="61"/>
      <c r="L9" s="61"/>
      <c r="M9" s="61"/>
      <c r="N9" s="68"/>
    </row>
    <row r="10">
      <c r="B10" s="63" t="s">
        <v>147</v>
      </c>
      <c r="C10" s="62" t="s">
        <v>372</v>
      </c>
      <c r="D10" s="62" t="s">
        <v>373</v>
      </c>
      <c r="E10" s="62" t="s">
        <v>374</v>
      </c>
      <c r="F10" s="62" t="s">
        <v>373</v>
      </c>
      <c r="G10" s="62" t="s">
        <v>373</v>
      </c>
      <c r="H10" s="62" t="s">
        <v>375</v>
      </c>
      <c r="I10" s="62" t="s">
        <v>375</v>
      </c>
      <c r="J10" s="62" t="s">
        <v>373</v>
      </c>
      <c r="K10" s="62" t="s">
        <v>375</v>
      </c>
      <c r="L10" s="62" t="s">
        <v>376</v>
      </c>
      <c r="M10" s="62" t="s">
        <v>377</v>
      </c>
      <c r="N10" s="69" t="s">
        <v>377</v>
      </c>
    </row>
    <row r="11">
      <c r="B11" s="64" t="s">
        <v>160</v>
      </c>
      <c r="C11" s="60" t="s">
        <v>378</v>
      </c>
      <c r="D11" s="60" t="s">
        <v>378</v>
      </c>
      <c r="E11" s="60" t="s">
        <v>378</v>
      </c>
      <c r="F11" s="60" t="s">
        <v>378</v>
      </c>
      <c r="G11" s="60" t="s">
        <v>379</v>
      </c>
      <c r="H11" s="60" t="s">
        <v>378</v>
      </c>
      <c r="I11" s="60" t="s">
        <v>379</v>
      </c>
      <c r="J11" s="60" t="s">
        <v>378</v>
      </c>
      <c r="K11" s="60" t="s">
        <v>380</v>
      </c>
      <c r="L11" s="60" t="s">
        <v>381</v>
      </c>
      <c r="M11" s="60" t="s">
        <v>382</v>
      </c>
      <c r="N11" s="67" t="s">
        <v>381</v>
      </c>
    </row>
    <row r="12">
      <c r="B12" s="63" t="s">
        <v>173</v>
      </c>
      <c r="C12" s="62" t="s">
        <v>383</v>
      </c>
      <c r="D12" s="62" t="s">
        <v>384</v>
      </c>
      <c r="E12" s="62" t="s">
        <v>383</v>
      </c>
      <c r="F12" s="62" t="s">
        <v>384</v>
      </c>
      <c r="G12" s="62" t="s">
        <v>384</v>
      </c>
      <c r="H12" s="62" t="s">
        <v>384</v>
      </c>
      <c r="I12" s="62" t="s">
        <v>385</v>
      </c>
      <c r="J12" s="62" t="s">
        <v>384</v>
      </c>
      <c r="K12" s="62" t="s">
        <v>384</v>
      </c>
      <c r="L12" s="62" t="s">
        <v>386</v>
      </c>
      <c r="M12" s="62" t="s">
        <v>386</v>
      </c>
      <c r="N12" s="69" t="s">
        <v>387</v>
      </c>
    </row>
    <row r="13">
      <c r="B13" s="65" t="s">
        <v>186</v>
      </c>
      <c r="C13" s="61"/>
      <c r="D13" s="61"/>
      <c r="E13" s="61"/>
      <c r="F13" s="61"/>
      <c r="G13" s="61"/>
      <c r="H13" s="61"/>
      <c r="I13" s="61"/>
      <c r="J13" s="61"/>
      <c r="K13" s="61"/>
      <c r="L13" s="61"/>
      <c r="M13" s="61"/>
      <c r="N13" s="68"/>
    </row>
    <row r="14">
      <c r="B14" s="63" t="s">
        <v>147</v>
      </c>
      <c r="C14" s="62" t="s">
        <v>373</v>
      </c>
      <c r="D14" s="62" t="s">
        <v>373</v>
      </c>
      <c r="E14" s="62" t="s">
        <v>373</v>
      </c>
      <c r="F14" s="62" t="s">
        <v>373</v>
      </c>
      <c r="G14" s="62" t="s">
        <v>373</v>
      </c>
      <c r="H14" s="62" t="s">
        <v>373</v>
      </c>
      <c r="I14" s="62" t="s">
        <v>373</v>
      </c>
      <c r="J14" s="62" t="s">
        <v>373</v>
      </c>
      <c r="K14" s="62" t="s">
        <v>375</v>
      </c>
      <c r="L14" s="62" t="s">
        <v>376</v>
      </c>
      <c r="M14" s="62" t="s">
        <v>376</v>
      </c>
      <c r="N14" s="69" t="s">
        <v>376</v>
      </c>
    </row>
    <row r="15">
      <c r="B15" s="64" t="s">
        <v>160</v>
      </c>
      <c r="C15" s="60" t="s">
        <v>378</v>
      </c>
      <c r="D15" s="60" t="s">
        <v>378</v>
      </c>
      <c r="E15" s="60" t="s">
        <v>378</v>
      </c>
      <c r="F15" s="60" t="s">
        <v>378</v>
      </c>
      <c r="G15" s="60" t="s">
        <v>378</v>
      </c>
      <c r="H15" s="60" t="s">
        <v>378</v>
      </c>
      <c r="I15" s="60" t="s">
        <v>378</v>
      </c>
      <c r="J15" s="60" t="s">
        <v>378</v>
      </c>
      <c r="K15" s="60" t="s">
        <v>378</v>
      </c>
      <c r="L15" s="60" t="s">
        <v>381</v>
      </c>
      <c r="M15" s="60" t="s">
        <v>381</v>
      </c>
      <c r="N15" s="67" t="s">
        <v>381</v>
      </c>
    </row>
    <row r="16">
      <c r="B16" s="66" t="s">
        <v>173</v>
      </c>
      <c r="C16" s="46" t="s">
        <v>384</v>
      </c>
      <c r="D16" s="46" t="s">
        <v>384</v>
      </c>
      <c r="E16" s="46" t="s">
        <v>384</v>
      </c>
      <c r="F16" s="46" t="s">
        <v>384</v>
      </c>
      <c r="G16" s="46" t="s">
        <v>384</v>
      </c>
      <c r="H16" s="46" t="s">
        <v>384</v>
      </c>
      <c r="I16" s="46" t="s">
        <v>384</v>
      </c>
      <c r="J16" s="46" t="s">
        <v>384</v>
      </c>
      <c r="K16" s="46" t="s">
        <v>384</v>
      </c>
      <c r="L16" s="46" t="s">
        <v>387</v>
      </c>
      <c r="M16" s="46" t="s">
        <v>386</v>
      </c>
      <c r="N16" s="58" t="s">
        <v>387</v>
      </c>
    </row>
    <row r="17">
      <c r="B17" t="s">
        <v>223</v>
      </c>
    </row>
    <row r="18">
      <c r="B18" t="s">
        <v>224</v>
      </c>
    </row>
  </sheetData>
  <sheetProtection selectLockedCells="0" selectUnlockedCells="0" objects="1" sheet="1"/>
  <mergeCells count="14">
    <mergeCell ref="C2:N2"/>
    <mergeCell ref="C8:N8"/>
    <mergeCell ref="C7:C7"/>
    <mergeCell ref="D7:D7"/>
    <mergeCell ref="E7:E7"/>
    <mergeCell ref="F7:F7"/>
    <mergeCell ref="G7:G7"/>
    <mergeCell ref="H7:H7"/>
    <mergeCell ref="I7:I7"/>
    <mergeCell ref="J7:J7"/>
    <mergeCell ref="K7:K7"/>
    <mergeCell ref="L7:L7"/>
    <mergeCell ref="M7:M7"/>
    <mergeCell ref="N7:N7"/>
  </mergeCells>
  <hyperlinks>
    <hyperlink ref="C2:J2" display="TOC" location="TOC!A1"/>
    <hyperlink ref="C2" display="Table of Contents" location="'Table of contents'!A1"/>
  </hyperlinks>
  <pageMargins left="0.7" right="0.7" top="0.75" bottom="0.75" header="0.3" footer="0.3"/>
  <pageSetup paperSize="9" orientation="portrait" r:id="rId2"/>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tabColor theme="9"/>
  </sheetPr>
  <dimension ref="A1"/>
  <sheetViews>
    <sheetView showGridLines="0" showRowColHeaders="0" workbookViewId="0">
      <pane xSplit="2" ySplit="8" topLeftCell="C9" activePane="bottomRight" state="frozen"/>
      <selection pane="topRight" activeCell="B1" sqref="B1"/>
      <selection pane="bottomLeft" activeCell="A6" sqref="A6"/>
      <selection pane="bottomRight" activeCell="B2" sqref="B2"/>
    </sheetView>
  </sheetViews>
  <sheetFormatPr defaultRowHeight="15.0" baseColWidth="10"/>
  <cols>
    <col min="1" max="1" width="1.5" hidden="0" customWidth="1"/>
    <col min="2" max="2" width="35.83203125" hidden="0" customWidth="1"/>
  </cols>
  <sheetData>
    <row r="1" ht="9" customHeight="1"/>
    <row r="2" ht="39.950000000000003" customHeight="1">
      <c r="B2" s="56"/>
      <c r="C2" s="47" t="s">
        <v>0</v>
      </c>
      <c r="D2" s="48"/>
      <c r="E2" s="48"/>
      <c r="F2" s="48"/>
      <c r="G2" s="48"/>
      <c r="H2" s="48"/>
      <c r="I2" s="48"/>
      <c r="J2" s="48"/>
      <c r="K2" s="48"/>
      <c r="L2" s="48"/>
      <c r="M2" s="48"/>
      <c r="N2" s="59"/>
    </row>
    <row r="3" ht="6.95" customHeight="1">
      <c r="B3" s="32"/>
      <c r="N3" s="34"/>
    </row>
    <row r="4" ht="13.5" customHeight="1">
      <c r="B4" s="50" t="s">
        <v>388</v>
      </c>
      <c r="N4" s="34"/>
    </row>
    <row r="5" ht="12" customHeight="1">
      <c r="B5" s="53" t="s">
        <v>36</v>
      </c>
      <c r="N5" s="34"/>
    </row>
    <row r="6" ht="6.95" customHeight="1">
      <c r="B6" s="51"/>
      <c r="C6" s="41"/>
      <c r="D6" s="42"/>
      <c r="E6" s="42"/>
      <c r="F6" s="42"/>
      <c r="G6" s="42"/>
      <c r="H6" s="42"/>
      <c r="I6" s="42"/>
      <c r="J6" s="42"/>
      <c r="K6" s="42"/>
      <c r="L6" s="42"/>
      <c r="M6" s="42"/>
      <c r="N6" s="34"/>
    </row>
    <row r="7" ht="12" customHeight="1">
      <c r="B7" s="54"/>
      <c r="C7" s="45" t="s">
        <v>67</v>
      </c>
      <c r="D7" s="45" t="s">
        <v>68</v>
      </c>
      <c r="E7" s="45" t="s">
        <v>69</v>
      </c>
      <c r="F7" s="45" t="s">
        <v>70</v>
      </c>
      <c r="G7" s="45" t="s">
        <v>71</v>
      </c>
      <c r="H7" s="45" t="s">
        <v>72</v>
      </c>
      <c r="I7" s="45" t="s">
        <v>73</v>
      </c>
      <c r="J7" s="45" t="s">
        <v>74</v>
      </c>
      <c r="K7" s="45" t="s">
        <v>75</v>
      </c>
      <c r="L7" s="45" t="s">
        <v>76</v>
      </c>
      <c r="M7" s="45" t="s">
        <v>77</v>
      </c>
      <c r="N7" s="57" t="s">
        <v>78</v>
      </c>
    </row>
    <row r="8">
      <c r="B8" s="49"/>
      <c r="C8" s="43" t="s">
        <v>54</v>
      </c>
      <c r="D8" s="44"/>
      <c r="E8" s="44"/>
      <c r="F8" s="44"/>
      <c r="G8" s="44"/>
      <c r="H8" s="44"/>
      <c r="I8" s="44"/>
      <c r="J8" s="44"/>
      <c r="K8" s="44"/>
      <c r="L8" s="44"/>
      <c r="M8" s="44"/>
      <c r="N8" s="34"/>
    </row>
    <row r="9">
      <c r="B9" s="65" t="s">
        <v>146</v>
      </c>
      <c r="C9" s="61"/>
      <c r="D9" s="61"/>
      <c r="E9" s="61"/>
      <c r="F9" s="61"/>
      <c r="G9" s="61"/>
      <c r="H9" s="61"/>
      <c r="I9" s="61"/>
      <c r="J9" s="61"/>
      <c r="K9" s="61"/>
      <c r="L9" s="61"/>
      <c r="M9" s="61"/>
      <c r="N9" s="68"/>
    </row>
    <row r="10">
      <c r="B10" s="63" t="s">
        <v>147</v>
      </c>
      <c r="C10" s="62" t="s">
        <v>389</v>
      </c>
      <c r="D10" s="62" t="s">
        <v>390</v>
      </c>
      <c r="E10" s="62" t="s">
        <v>391</v>
      </c>
      <c r="F10" s="62" t="s">
        <v>392</v>
      </c>
      <c r="G10" s="62" t="s">
        <v>393</v>
      </c>
      <c r="H10" s="62" t="s">
        <v>394</v>
      </c>
      <c r="I10" s="62" t="s">
        <v>395</v>
      </c>
      <c r="J10" s="62" t="s">
        <v>396</v>
      </c>
      <c r="K10" s="62" t="s">
        <v>397</v>
      </c>
      <c r="L10" s="62" t="s">
        <v>398</v>
      </c>
      <c r="M10" s="62" t="s">
        <v>399</v>
      </c>
      <c r="N10" s="69" t="s">
        <v>400</v>
      </c>
    </row>
    <row r="11">
      <c r="B11" s="64" t="s">
        <v>160</v>
      </c>
      <c r="C11" s="60" t="s">
        <v>401</v>
      </c>
      <c r="D11" s="60" t="s">
        <v>402</v>
      </c>
      <c r="E11" s="60" t="s">
        <v>402</v>
      </c>
      <c r="F11" s="60" t="s">
        <v>403</v>
      </c>
      <c r="G11" s="60" t="s">
        <v>404</v>
      </c>
      <c r="H11" s="60" t="s">
        <v>405</v>
      </c>
      <c r="I11" s="60" t="s">
        <v>406</v>
      </c>
      <c r="J11" s="60" t="s">
        <v>407</v>
      </c>
      <c r="K11" s="60" t="s">
        <v>408</v>
      </c>
      <c r="L11" s="60" t="s">
        <v>409</v>
      </c>
      <c r="M11" s="60" t="s">
        <v>410</v>
      </c>
      <c r="N11" s="67" t="s">
        <v>411</v>
      </c>
    </row>
    <row r="12">
      <c r="B12" s="63" t="s">
        <v>173</v>
      </c>
      <c r="C12" s="62" t="s">
        <v>412</v>
      </c>
      <c r="D12" s="62" t="s">
        <v>413</v>
      </c>
      <c r="E12" s="62" t="s">
        <v>414</v>
      </c>
      <c r="F12" s="62" t="s">
        <v>415</v>
      </c>
      <c r="G12" s="62" t="s">
        <v>416</v>
      </c>
      <c r="H12" s="62" t="s">
        <v>417</v>
      </c>
      <c r="I12" s="62" t="s">
        <v>418</v>
      </c>
      <c r="J12" s="62" t="s">
        <v>419</v>
      </c>
      <c r="K12" s="62" t="s">
        <v>420</v>
      </c>
      <c r="L12" s="62" t="s">
        <v>421</v>
      </c>
      <c r="M12" s="62" t="s">
        <v>422</v>
      </c>
      <c r="N12" s="69" t="s">
        <v>423</v>
      </c>
    </row>
    <row r="13">
      <c r="B13" s="65" t="s">
        <v>186</v>
      </c>
      <c r="C13" s="61"/>
      <c r="D13" s="61"/>
      <c r="E13" s="61"/>
      <c r="F13" s="61"/>
      <c r="G13" s="61"/>
      <c r="H13" s="61"/>
      <c r="I13" s="61"/>
      <c r="J13" s="61"/>
      <c r="K13" s="61"/>
      <c r="L13" s="61"/>
      <c r="M13" s="61"/>
      <c r="N13" s="68"/>
    </row>
    <row r="14">
      <c r="B14" s="63" t="s">
        <v>147</v>
      </c>
      <c r="C14" s="62" t="s">
        <v>424</v>
      </c>
      <c r="D14" s="62" t="s">
        <v>425</v>
      </c>
      <c r="E14" s="62" t="s">
        <v>426</v>
      </c>
      <c r="F14" s="62" t="s">
        <v>427</v>
      </c>
      <c r="G14" s="62" t="s">
        <v>428</v>
      </c>
      <c r="H14" s="62" t="s">
        <v>429</v>
      </c>
      <c r="I14" s="62" t="s">
        <v>430</v>
      </c>
      <c r="J14" s="62" t="s">
        <v>431</v>
      </c>
      <c r="K14" s="62" t="s">
        <v>432</v>
      </c>
      <c r="L14" s="62" t="s">
        <v>433</v>
      </c>
      <c r="M14" s="62" t="s">
        <v>434</v>
      </c>
      <c r="N14" s="69" t="s">
        <v>435</v>
      </c>
    </row>
    <row r="15">
      <c r="B15" s="64" t="s">
        <v>160</v>
      </c>
      <c r="C15" s="60" t="s">
        <v>436</v>
      </c>
      <c r="D15" s="60" t="s">
        <v>437</v>
      </c>
      <c r="E15" s="60" t="s">
        <v>438</v>
      </c>
      <c r="F15" s="60" t="s">
        <v>439</v>
      </c>
      <c r="G15" s="60" t="s">
        <v>440</v>
      </c>
      <c r="H15" s="60" t="s">
        <v>441</v>
      </c>
      <c r="I15" s="60" t="s">
        <v>442</v>
      </c>
      <c r="J15" s="60" t="s">
        <v>443</v>
      </c>
      <c r="K15" s="60" t="s">
        <v>444</v>
      </c>
      <c r="L15" s="60" t="s">
        <v>445</v>
      </c>
      <c r="M15" s="60" t="s">
        <v>446</v>
      </c>
      <c r="N15" s="67" t="s">
        <v>447</v>
      </c>
    </row>
    <row r="16">
      <c r="B16" s="66" t="s">
        <v>173</v>
      </c>
      <c r="C16" s="46" t="s">
        <v>448</v>
      </c>
      <c r="D16" s="46" t="s">
        <v>449</v>
      </c>
      <c r="E16" s="46" t="s">
        <v>450</v>
      </c>
      <c r="F16" s="46" t="s">
        <v>451</v>
      </c>
      <c r="G16" s="46" t="s">
        <v>452</v>
      </c>
      <c r="H16" s="46" t="s">
        <v>453</v>
      </c>
      <c r="I16" s="46" t="s">
        <v>454</v>
      </c>
      <c r="J16" s="46" t="s">
        <v>455</v>
      </c>
      <c r="K16" s="46" t="s">
        <v>456</v>
      </c>
      <c r="L16" s="46" t="s">
        <v>457</v>
      </c>
      <c r="M16" s="46" t="s">
        <v>458</v>
      </c>
      <c r="N16" s="58" t="s">
        <v>459</v>
      </c>
    </row>
    <row r="17">
      <c r="B17" t="s">
        <v>223</v>
      </c>
    </row>
    <row r="18">
      <c r="B18" t="s">
        <v>224</v>
      </c>
    </row>
  </sheetData>
  <sheetProtection selectLockedCells="0" selectUnlockedCells="0" objects="1" sheet="1"/>
  <mergeCells count="14">
    <mergeCell ref="C2:N2"/>
    <mergeCell ref="C8:N8"/>
    <mergeCell ref="C7:C7"/>
    <mergeCell ref="D7:D7"/>
    <mergeCell ref="E7:E7"/>
    <mergeCell ref="F7:F7"/>
    <mergeCell ref="G7:G7"/>
    <mergeCell ref="H7:H7"/>
    <mergeCell ref="I7:I7"/>
    <mergeCell ref="J7:J7"/>
    <mergeCell ref="K7:K7"/>
    <mergeCell ref="L7:L7"/>
    <mergeCell ref="M7:M7"/>
    <mergeCell ref="N7:N7"/>
  </mergeCells>
  <hyperlinks>
    <hyperlink ref="C2:J2" display="TOC" location="TOC!A1"/>
    <hyperlink ref="C2" display="Table of Contents" location="'Table of contents'!A1"/>
  </hyperlinks>
  <pageMargins left="0.7" right="0.7" top="0.75" bottom="0.75" header="0.3" footer="0.3"/>
  <pageSetup paperSize="9" orientation="portrait" r:id="rId2"/>
  <drawing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tabColor theme="9"/>
  </sheetPr>
  <dimension ref="A1"/>
  <sheetViews>
    <sheetView showGridLines="0" showRowColHeaders="0" workbookViewId="0">
      <pane xSplit="2" ySplit="8" topLeftCell="C9" activePane="bottomRight" state="frozen"/>
      <selection pane="topRight" activeCell="B1" sqref="B1"/>
      <selection pane="bottomLeft" activeCell="A6" sqref="A6"/>
      <selection pane="bottomRight" activeCell="B2" sqref="B2"/>
    </sheetView>
  </sheetViews>
  <sheetFormatPr defaultRowHeight="15.0" baseColWidth="10"/>
  <cols>
    <col min="1" max="1" width="1.5" hidden="0" customWidth="1"/>
    <col min="2" max="2" width="35.83203125" hidden="0" customWidth="1"/>
  </cols>
  <sheetData>
    <row r="1" ht="9" customHeight="1"/>
    <row r="2" ht="39.950000000000003" customHeight="1">
      <c r="B2" s="56"/>
      <c r="C2" s="47" t="s">
        <v>0</v>
      </c>
      <c r="D2" s="48"/>
      <c r="E2" s="48"/>
      <c r="F2" s="48"/>
      <c r="G2" s="48"/>
      <c r="H2" s="48"/>
      <c r="I2" s="48"/>
      <c r="J2" s="48"/>
      <c r="K2" s="48"/>
      <c r="L2" s="48"/>
      <c r="M2" s="48"/>
      <c r="N2" s="48"/>
      <c r="O2" s="48"/>
      <c r="P2" s="48"/>
      <c r="Q2" s="48"/>
      <c r="R2" s="48"/>
      <c r="S2" s="48"/>
      <c r="T2" s="48"/>
      <c r="U2" s="48"/>
      <c r="V2" s="48"/>
      <c r="W2" s="48"/>
      <c r="X2" s="48"/>
      <c r="Y2" s="48"/>
      <c r="Z2" s="59"/>
    </row>
    <row r="3" ht="6.95" customHeight="1">
      <c r="B3" s="32"/>
      <c r="Z3" s="34"/>
    </row>
    <row r="4" ht="13.5" customHeight="1">
      <c r="B4" s="50" t="s">
        <v>460</v>
      </c>
      <c r="Z4" s="34"/>
    </row>
    <row r="5" ht="12" customHeight="1">
      <c r="B5" s="53" t="s">
        <v>36</v>
      </c>
      <c r="Z5" s="34"/>
    </row>
    <row r="6" ht="6.95" customHeight="1">
      <c r="B6" s="51"/>
      <c r="C6" s="41"/>
      <c r="D6" s="42"/>
      <c r="E6" s="42"/>
      <c r="F6" s="42"/>
      <c r="G6" s="42"/>
      <c r="H6" s="42"/>
      <c r="I6" s="42"/>
      <c r="J6" s="42"/>
      <c r="K6" s="42"/>
      <c r="L6" s="42"/>
      <c r="M6" s="42"/>
      <c r="Z6" s="34"/>
    </row>
    <row r="7" ht="12" customHeight="1">
      <c r="B7" s="54"/>
      <c r="C7" s="45" t="s">
        <v>67</v>
      </c>
      <c r="D7" s="45" t="s">
        <v>67</v>
      </c>
      <c r="E7" s="45" t="s">
        <v>68</v>
      </c>
      <c r="F7" s="45" t="s">
        <v>68</v>
      </c>
      <c r="G7" s="45" t="s">
        <v>69</v>
      </c>
      <c r="H7" s="45" t="s">
        <v>69</v>
      </c>
      <c r="I7" s="45" t="s">
        <v>70</v>
      </c>
      <c r="J7" s="45" t="s">
        <v>70</v>
      </c>
      <c r="K7" s="45" t="s">
        <v>71</v>
      </c>
      <c r="L7" s="45" t="s">
        <v>71</v>
      </c>
      <c r="M7" s="45" t="s">
        <v>72</v>
      </c>
      <c r="N7" s="45" t="s">
        <v>72</v>
      </c>
      <c r="O7" s="45" t="s">
        <v>73</v>
      </c>
      <c r="P7" s="45" t="s">
        <v>73</v>
      </c>
      <c r="Q7" s="45" t="s">
        <v>74</v>
      </c>
      <c r="R7" s="45" t="s">
        <v>74</v>
      </c>
      <c r="S7" s="45" t="s">
        <v>75</v>
      </c>
      <c r="T7" s="45" t="s">
        <v>75</v>
      </c>
      <c r="U7" s="45" t="s">
        <v>76</v>
      </c>
      <c r="V7" s="45" t="s">
        <v>76</v>
      </c>
      <c r="W7" s="45" t="s">
        <v>77</v>
      </c>
      <c r="X7" s="45" t="s">
        <v>77</v>
      </c>
      <c r="Y7" s="45" t="s">
        <v>78</v>
      </c>
      <c r="Z7" s="57" t="s">
        <v>78</v>
      </c>
    </row>
    <row r="8">
      <c r="B8" s="49"/>
      <c r="C8" s="43" t="s">
        <v>226</v>
      </c>
      <c r="D8" s="44"/>
      <c r="E8" s="44"/>
      <c r="F8" s="44"/>
      <c r="G8" s="44"/>
      <c r="H8" s="44"/>
      <c r="I8" s="44"/>
      <c r="J8" s="44"/>
      <c r="K8" s="44"/>
      <c r="L8" s="44"/>
      <c r="M8" s="44"/>
      <c r="Z8" s="34"/>
    </row>
    <row r="9">
      <c r="B9" s="65" t="s">
        <v>146</v>
      </c>
      <c r="C9" s="61"/>
      <c r="D9" s="61"/>
      <c r="E9" s="61"/>
      <c r="F9" s="61"/>
      <c r="G9" s="61"/>
      <c r="H9" s="61"/>
      <c r="I9" s="61"/>
      <c r="J9" s="61"/>
      <c r="K9" s="61"/>
      <c r="L9" s="61"/>
      <c r="M9" s="61"/>
      <c r="N9" s="61"/>
      <c r="O9" s="61"/>
      <c r="P9" s="61"/>
      <c r="Q9" s="61"/>
      <c r="R9" s="61"/>
      <c r="S9" s="61"/>
      <c r="T9" s="61"/>
      <c r="U9" s="61"/>
      <c r="V9" s="61"/>
      <c r="W9" s="61"/>
      <c r="X9" s="61"/>
      <c r="Y9" s="61"/>
      <c r="Z9" s="68"/>
    </row>
    <row r="10">
      <c r="B10" s="63" t="s">
        <v>147</v>
      </c>
      <c r="C10" s="62" t="s">
        <v>461</v>
      </c>
      <c r="D10" s="62" t="s">
        <v>462</v>
      </c>
      <c r="E10" s="62" t="s">
        <v>463</v>
      </c>
      <c r="F10" s="62" t="s">
        <v>464</v>
      </c>
      <c r="G10" s="62" t="s">
        <v>465</v>
      </c>
      <c r="H10" s="62" t="s">
        <v>466</v>
      </c>
      <c r="I10" s="62" t="s">
        <v>467</v>
      </c>
      <c r="J10" s="62" t="s">
        <v>468</v>
      </c>
      <c r="K10" s="62" t="s">
        <v>469</v>
      </c>
      <c r="L10" s="62" t="s">
        <v>470</v>
      </c>
      <c r="M10" s="62" t="s">
        <v>471</v>
      </c>
      <c r="N10" s="62" t="s">
        <v>472</v>
      </c>
      <c r="O10" s="62" t="s">
        <v>473</v>
      </c>
      <c r="P10" s="62" t="s">
        <v>474</v>
      </c>
      <c r="Q10" s="62" t="s">
        <v>475</v>
      </c>
      <c r="R10" s="62" t="s">
        <v>476</v>
      </c>
      <c r="S10" s="62" t="s">
        <v>477</v>
      </c>
      <c r="T10" s="62" t="s">
        <v>478</v>
      </c>
      <c r="U10" s="62" t="s">
        <v>479</v>
      </c>
      <c r="V10" s="62" t="s">
        <v>480</v>
      </c>
      <c r="W10" s="62" t="s">
        <v>481</v>
      </c>
      <c r="X10" s="62" t="s">
        <v>482</v>
      </c>
      <c r="Y10" s="62" t="s">
        <v>483</v>
      </c>
      <c r="Z10" s="69" t="s">
        <v>484</v>
      </c>
    </row>
    <row r="11">
      <c r="B11" s="64" t="s">
        <v>160</v>
      </c>
      <c r="C11" s="60" t="s">
        <v>485</v>
      </c>
      <c r="D11" s="60" t="s">
        <v>486</v>
      </c>
      <c r="E11" s="60" t="s">
        <v>487</v>
      </c>
      <c r="F11" s="60" t="s">
        <v>488</v>
      </c>
      <c r="G11" s="60" t="s">
        <v>489</v>
      </c>
      <c r="H11" s="60" t="s">
        <v>490</v>
      </c>
      <c r="I11" s="60" t="s">
        <v>491</v>
      </c>
      <c r="J11" s="60" t="s">
        <v>492</v>
      </c>
      <c r="K11" s="60" t="s">
        <v>493</v>
      </c>
      <c r="L11" s="60" t="s">
        <v>494</v>
      </c>
      <c r="M11" s="60" t="s">
        <v>495</v>
      </c>
      <c r="N11" s="60" t="s">
        <v>496</v>
      </c>
      <c r="O11" s="60" t="s">
        <v>497</v>
      </c>
      <c r="P11" s="60" t="s">
        <v>498</v>
      </c>
      <c r="Q11" s="60" t="s">
        <v>499</v>
      </c>
      <c r="R11" s="60" t="s">
        <v>500</v>
      </c>
      <c r="S11" s="60" t="s">
        <v>501</v>
      </c>
      <c r="T11" s="60" t="s">
        <v>502</v>
      </c>
      <c r="U11" s="60" t="s">
        <v>503</v>
      </c>
      <c r="V11" s="60" t="s">
        <v>504</v>
      </c>
      <c r="W11" s="60" t="s">
        <v>505</v>
      </c>
      <c r="X11" s="60" t="s">
        <v>506</v>
      </c>
      <c r="Y11" s="60" t="s">
        <v>507</v>
      </c>
      <c r="Z11" s="67" t="s">
        <v>508</v>
      </c>
    </row>
    <row r="12">
      <c r="B12" s="63" t="s">
        <v>173</v>
      </c>
      <c r="C12" s="62" t="s">
        <v>509</v>
      </c>
      <c r="D12" s="62" t="s">
        <v>510</v>
      </c>
      <c r="E12" s="62" t="s">
        <v>511</v>
      </c>
      <c r="F12" s="62" t="s">
        <v>512</v>
      </c>
      <c r="G12" s="62" t="s">
        <v>513</v>
      </c>
      <c r="H12" s="62" t="s">
        <v>514</v>
      </c>
      <c r="I12" s="62" t="s">
        <v>515</v>
      </c>
      <c r="J12" s="62" t="s">
        <v>516</v>
      </c>
      <c r="K12" s="62" t="s">
        <v>517</v>
      </c>
      <c r="L12" s="62" t="s">
        <v>518</v>
      </c>
      <c r="M12" s="62" t="s">
        <v>519</v>
      </c>
      <c r="N12" s="62" t="s">
        <v>520</v>
      </c>
      <c r="O12" s="62" t="s">
        <v>521</v>
      </c>
      <c r="P12" s="62" t="s">
        <v>522</v>
      </c>
      <c r="Q12" s="62" t="s">
        <v>523</v>
      </c>
      <c r="R12" s="62" t="s">
        <v>524</v>
      </c>
      <c r="S12" s="62" t="s">
        <v>525</v>
      </c>
      <c r="T12" s="62" t="s">
        <v>526</v>
      </c>
      <c r="U12" s="62" t="s">
        <v>527</v>
      </c>
      <c r="V12" s="62" t="s">
        <v>528</v>
      </c>
      <c r="W12" s="62" t="s">
        <v>529</v>
      </c>
      <c r="X12" s="62" t="s">
        <v>530</v>
      </c>
      <c r="Y12" s="62" t="s">
        <v>531</v>
      </c>
      <c r="Z12" s="69" t="s">
        <v>532</v>
      </c>
    </row>
    <row r="13">
      <c r="B13" s="65" t="s">
        <v>186</v>
      </c>
      <c r="C13" s="61"/>
      <c r="D13" s="61"/>
      <c r="E13" s="61"/>
      <c r="F13" s="61"/>
      <c r="G13" s="61"/>
      <c r="H13" s="61"/>
      <c r="I13" s="61"/>
      <c r="J13" s="61"/>
      <c r="K13" s="61"/>
      <c r="L13" s="61"/>
      <c r="M13" s="61"/>
      <c r="N13" s="61"/>
      <c r="O13" s="61"/>
      <c r="P13" s="61"/>
      <c r="Q13" s="61"/>
      <c r="R13" s="61"/>
      <c r="S13" s="61"/>
      <c r="T13" s="61"/>
      <c r="U13" s="61"/>
      <c r="V13" s="61"/>
      <c r="W13" s="61"/>
      <c r="X13" s="61"/>
      <c r="Y13" s="61"/>
      <c r="Z13" s="68"/>
    </row>
    <row r="14">
      <c r="B14" s="63" t="s">
        <v>147</v>
      </c>
      <c r="C14" s="62" t="s">
        <v>533</v>
      </c>
      <c r="D14" s="62" t="s">
        <v>534</v>
      </c>
      <c r="E14" s="62" t="s">
        <v>535</v>
      </c>
      <c r="F14" s="62" t="s">
        <v>536</v>
      </c>
      <c r="G14" s="62" t="s">
        <v>537</v>
      </c>
      <c r="H14" s="62" t="s">
        <v>538</v>
      </c>
      <c r="I14" s="62" t="s">
        <v>539</v>
      </c>
      <c r="J14" s="62" t="s">
        <v>540</v>
      </c>
      <c r="K14" s="62" t="s">
        <v>541</v>
      </c>
      <c r="L14" s="62" t="s">
        <v>542</v>
      </c>
      <c r="M14" s="62" t="s">
        <v>543</v>
      </c>
      <c r="N14" s="62" t="s">
        <v>544</v>
      </c>
      <c r="O14" s="62" t="s">
        <v>545</v>
      </c>
      <c r="P14" s="62" t="s">
        <v>546</v>
      </c>
      <c r="Q14" s="62" t="s">
        <v>547</v>
      </c>
      <c r="R14" s="62" t="s">
        <v>548</v>
      </c>
      <c r="S14" s="62" t="s">
        <v>549</v>
      </c>
      <c r="T14" s="62" t="s">
        <v>550</v>
      </c>
      <c r="U14" s="62" t="s">
        <v>551</v>
      </c>
      <c r="V14" s="62" t="s">
        <v>552</v>
      </c>
      <c r="W14" s="62" t="s">
        <v>553</v>
      </c>
      <c r="X14" s="62" t="s">
        <v>554</v>
      </c>
      <c r="Y14" s="62" t="s">
        <v>555</v>
      </c>
      <c r="Z14" s="69" t="s">
        <v>556</v>
      </c>
    </row>
    <row r="15">
      <c r="B15" s="64" t="s">
        <v>160</v>
      </c>
      <c r="C15" s="60" t="s">
        <v>557</v>
      </c>
      <c r="D15" s="60" t="s">
        <v>558</v>
      </c>
      <c r="E15" s="60" t="s">
        <v>559</v>
      </c>
      <c r="F15" s="60" t="s">
        <v>560</v>
      </c>
      <c r="G15" s="60" t="s">
        <v>561</v>
      </c>
      <c r="H15" s="60" t="s">
        <v>562</v>
      </c>
      <c r="I15" s="60" t="s">
        <v>563</v>
      </c>
      <c r="J15" s="60" t="s">
        <v>564</v>
      </c>
      <c r="K15" s="60" t="s">
        <v>565</v>
      </c>
      <c r="L15" s="60" t="s">
        <v>566</v>
      </c>
      <c r="M15" s="60" t="s">
        <v>567</v>
      </c>
      <c r="N15" s="60" t="s">
        <v>568</v>
      </c>
      <c r="O15" s="60" t="s">
        <v>569</v>
      </c>
      <c r="P15" s="60" t="s">
        <v>570</v>
      </c>
      <c r="Q15" s="60" t="s">
        <v>571</v>
      </c>
      <c r="R15" s="60" t="s">
        <v>572</v>
      </c>
      <c r="S15" s="60" t="s">
        <v>573</v>
      </c>
      <c r="T15" s="60" t="s">
        <v>574</v>
      </c>
      <c r="U15" s="60" t="s">
        <v>575</v>
      </c>
      <c r="V15" s="60" t="s">
        <v>570</v>
      </c>
      <c r="W15" s="60" t="s">
        <v>576</v>
      </c>
      <c r="X15" s="60" t="s">
        <v>577</v>
      </c>
      <c r="Y15" s="60" t="s">
        <v>578</v>
      </c>
      <c r="Z15" s="67" t="s">
        <v>579</v>
      </c>
    </row>
    <row r="16">
      <c r="B16" s="66" t="s">
        <v>173</v>
      </c>
      <c r="C16" s="46" t="s">
        <v>580</v>
      </c>
      <c r="D16" s="46" t="s">
        <v>581</v>
      </c>
      <c r="E16" s="46" t="s">
        <v>582</v>
      </c>
      <c r="F16" s="46" t="s">
        <v>583</v>
      </c>
      <c r="G16" s="46" t="s">
        <v>582</v>
      </c>
      <c r="H16" s="46" t="s">
        <v>583</v>
      </c>
      <c r="I16" s="46" t="s">
        <v>584</v>
      </c>
      <c r="J16" s="46" t="s">
        <v>585</v>
      </c>
      <c r="K16" s="46" t="s">
        <v>586</v>
      </c>
      <c r="L16" s="46" t="s">
        <v>587</v>
      </c>
      <c r="M16" s="46" t="s">
        <v>588</v>
      </c>
      <c r="N16" s="46" t="s">
        <v>589</v>
      </c>
      <c r="O16" s="46" t="s">
        <v>590</v>
      </c>
      <c r="P16" s="46" t="s">
        <v>591</v>
      </c>
      <c r="Q16" s="46" t="s">
        <v>592</v>
      </c>
      <c r="R16" s="46" t="s">
        <v>593</v>
      </c>
      <c r="S16" s="46" t="s">
        <v>594</v>
      </c>
      <c r="T16" s="46" t="s">
        <v>595</v>
      </c>
      <c r="U16" s="46" t="s">
        <v>596</v>
      </c>
      <c r="V16" s="46" t="s">
        <v>597</v>
      </c>
      <c r="W16" s="46" t="s">
        <v>598</v>
      </c>
      <c r="X16" s="46" t="s">
        <v>599</v>
      </c>
      <c r="Y16" s="46" t="s">
        <v>600</v>
      </c>
      <c r="Z16" s="58" t="s">
        <v>601</v>
      </c>
    </row>
    <row r="17">
      <c r="B17" t="s">
        <v>223</v>
      </c>
    </row>
    <row r="18">
      <c r="B18" t="s">
        <v>224</v>
      </c>
    </row>
  </sheetData>
  <sheetProtection selectLockedCells="0" selectUnlockedCells="0" objects="1" sheet="1"/>
  <mergeCells count="14">
    <mergeCell ref="C2:Z2"/>
    <mergeCell ref="C8:Z8"/>
    <mergeCell ref="C7:D7"/>
    <mergeCell ref="E7:F7"/>
    <mergeCell ref="G7:H7"/>
    <mergeCell ref="I7:J7"/>
    <mergeCell ref="K7:L7"/>
    <mergeCell ref="M7:N7"/>
    <mergeCell ref="O7:P7"/>
    <mergeCell ref="Q7:R7"/>
    <mergeCell ref="S7:T7"/>
    <mergeCell ref="U7:V7"/>
    <mergeCell ref="W7:X7"/>
    <mergeCell ref="Y7:Z7"/>
  </mergeCells>
  <hyperlinks>
    <hyperlink ref="C2:J2" display="TOC" location="TOC!A1"/>
    <hyperlink ref="C2" display="Table of Contents" location="'Table of contents'!A1"/>
  </hyperlinks>
  <pageMargins left="0.7" right="0.7" top="0.75" bottom="0.75" header="0.3" footer="0.3"/>
  <pageSetup paperSize="9" orientation="portrait" r:id="rId2"/>
  <drawing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tabColor theme="9"/>
  </sheetPr>
  <dimension ref="A1"/>
  <sheetViews>
    <sheetView showGridLines="0" showRowColHeaders="0" workbookViewId="0">
      <pane xSplit="2" ySplit="8" topLeftCell="C9" activePane="bottomRight" state="frozen"/>
      <selection pane="topRight" activeCell="B1" sqref="B1"/>
      <selection pane="bottomLeft" activeCell="A6" sqref="A6"/>
      <selection pane="bottomRight" activeCell="B2" sqref="B2"/>
    </sheetView>
  </sheetViews>
  <sheetFormatPr defaultRowHeight="15.0" baseColWidth="10"/>
  <cols>
    <col min="1" max="1" width="1.5" hidden="0" customWidth="1"/>
    <col min="2" max="2" width="35.83203125" hidden="0" customWidth="1"/>
  </cols>
  <sheetData>
    <row r="1" ht="9" customHeight="1"/>
    <row r="2" ht="39.950000000000003" customHeight="1">
      <c r="B2" s="56"/>
      <c r="C2" s="47" t="s">
        <v>0</v>
      </c>
      <c r="D2" s="48"/>
      <c r="E2" s="48"/>
      <c r="F2" s="48"/>
      <c r="G2" s="48"/>
      <c r="H2" s="48"/>
      <c r="I2" s="48"/>
      <c r="J2" s="48"/>
      <c r="K2" s="48"/>
      <c r="L2" s="48"/>
      <c r="M2" s="48"/>
      <c r="N2" s="59"/>
    </row>
    <row r="3" ht="6.95" customHeight="1">
      <c r="B3" s="32"/>
      <c r="N3" s="34"/>
    </row>
    <row r="4" ht="13.5" customHeight="1">
      <c r="B4" s="50" t="s">
        <v>602</v>
      </c>
      <c r="N4" s="34"/>
    </row>
    <row r="5" ht="12" customHeight="1">
      <c r="B5" s="53" t="s">
        <v>36</v>
      </c>
      <c r="N5" s="34"/>
    </row>
    <row r="6" ht="6.95" customHeight="1">
      <c r="B6" s="51"/>
      <c r="C6" s="41"/>
      <c r="D6" s="42"/>
      <c r="E6" s="42"/>
      <c r="F6" s="42"/>
      <c r="G6" s="42"/>
      <c r="H6" s="42"/>
      <c r="I6" s="42"/>
      <c r="J6" s="42"/>
      <c r="K6" s="42"/>
      <c r="L6" s="42"/>
      <c r="M6" s="42"/>
      <c r="N6" s="34"/>
    </row>
    <row r="7" ht="12" customHeight="1">
      <c r="B7" s="54"/>
      <c r="C7" s="45" t="s">
        <v>67</v>
      </c>
      <c r="D7" s="45" t="s">
        <v>68</v>
      </c>
      <c r="E7" s="45" t="s">
        <v>69</v>
      </c>
      <c r="F7" s="45" t="s">
        <v>70</v>
      </c>
      <c r="G7" s="45" t="s">
        <v>71</v>
      </c>
      <c r="H7" s="45" t="s">
        <v>72</v>
      </c>
      <c r="I7" s="45" t="s">
        <v>73</v>
      </c>
      <c r="J7" s="45" t="s">
        <v>74</v>
      </c>
      <c r="K7" s="45" t="s">
        <v>75</v>
      </c>
      <c r="L7" s="45" t="s">
        <v>76</v>
      </c>
      <c r="M7" s="45" t="s">
        <v>77</v>
      </c>
      <c r="N7" s="57" t="s">
        <v>78</v>
      </c>
    </row>
    <row r="8">
      <c r="B8" s="49"/>
      <c r="C8" s="43" t="s">
        <v>371</v>
      </c>
      <c r="D8" s="44"/>
      <c r="E8" s="44"/>
      <c r="F8" s="44"/>
      <c r="G8" s="44"/>
      <c r="H8" s="44"/>
      <c r="I8" s="44"/>
      <c r="J8" s="44"/>
      <c r="K8" s="44"/>
      <c r="L8" s="44"/>
      <c r="M8" s="44"/>
      <c r="N8" s="34"/>
    </row>
    <row r="9">
      <c r="B9" s="65" t="s">
        <v>146</v>
      </c>
      <c r="C9" s="61"/>
      <c r="D9" s="61"/>
      <c r="E9" s="61"/>
      <c r="F9" s="61"/>
      <c r="G9" s="61"/>
      <c r="H9" s="61"/>
      <c r="I9" s="61"/>
      <c r="J9" s="61"/>
      <c r="K9" s="61"/>
      <c r="L9" s="61"/>
      <c r="M9" s="61"/>
      <c r="N9" s="68"/>
    </row>
    <row r="10">
      <c r="B10" s="63" t="s">
        <v>147</v>
      </c>
      <c r="C10" s="62" t="s">
        <v>603</v>
      </c>
      <c r="D10" s="62" t="s">
        <v>604</v>
      </c>
      <c r="E10" s="62" t="s">
        <v>605</v>
      </c>
      <c r="F10" s="62" t="s">
        <v>604</v>
      </c>
      <c r="G10" s="62" t="s">
        <v>604</v>
      </c>
      <c r="H10" s="62" t="s">
        <v>605</v>
      </c>
      <c r="I10" s="62" t="s">
        <v>605</v>
      </c>
      <c r="J10" s="62" t="s">
        <v>491</v>
      </c>
      <c r="K10" s="62" t="s">
        <v>606</v>
      </c>
      <c r="L10" s="62" t="s">
        <v>607</v>
      </c>
      <c r="M10" s="62" t="s">
        <v>607</v>
      </c>
      <c r="N10" s="69" t="s">
        <v>607</v>
      </c>
    </row>
    <row r="11">
      <c r="B11" s="64" t="s">
        <v>160</v>
      </c>
      <c r="C11" s="60" t="s">
        <v>605</v>
      </c>
      <c r="D11" s="60" t="s">
        <v>604</v>
      </c>
      <c r="E11" s="60" t="s">
        <v>606</v>
      </c>
      <c r="F11" s="60" t="s">
        <v>608</v>
      </c>
      <c r="G11" s="60" t="s">
        <v>605</v>
      </c>
      <c r="H11" s="60" t="s">
        <v>608</v>
      </c>
      <c r="I11" s="60" t="s">
        <v>605</v>
      </c>
      <c r="J11" s="60" t="s">
        <v>489</v>
      </c>
      <c r="K11" s="60" t="s">
        <v>605</v>
      </c>
      <c r="L11" s="60" t="s">
        <v>609</v>
      </c>
      <c r="M11" s="60" t="s">
        <v>610</v>
      </c>
      <c r="N11" s="67" t="s">
        <v>611</v>
      </c>
    </row>
    <row r="12">
      <c r="B12" s="63" t="s">
        <v>173</v>
      </c>
      <c r="C12" s="62" t="s">
        <v>605</v>
      </c>
      <c r="D12" s="62" t="s">
        <v>604</v>
      </c>
      <c r="E12" s="62" t="s">
        <v>605</v>
      </c>
      <c r="F12" s="62" t="s">
        <v>605</v>
      </c>
      <c r="G12" s="62" t="s">
        <v>612</v>
      </c>
      <c r="H12" s="62" t="s">
        <v>489</v>
      </c>
      <c r="I12" s="62" t="s">
        <v>605</v>
      </c>
      <c r="J12" s="62" t="s">
        <v>489</v>
      </c>
      <c r="K12" s="62" t="s">
        <v>605</v>
      </c>
      <c r="L12" s="62" t="s">
        <v>610</v>
      </c>
      <c r="M12" s="62" t="s">
        <v>610</v>
      </c>
      <c r="N12" s="69" t="s">
        <v>613</v>
      </c>
    </row>
    <row r="13">
      <c r="B13" s="65" t="s">
        <v>186</v>
      </c>
      <c r="C13" s="61"/>
      <c r="D13" s="61"/>
      <c r="E13" s="61"/>
      <c r="F13" s="61"/>
      <c r="G13" s="61"/>
      <c r="H13" s="61"/>
      <c r="I13" s="61"/>
      <c r="J13" s="61"/>
      <c r="K13" s="61"/>
      <c r="L13" s="61"/>
      <c r="M13" s="61"/>
      <c r="N13" s="68"/>
    </row>
    <row r="14">
      <c r="B14" s="63" t="s">
        <v>147</v>
      </c>
      <c r="C14" s="62" t="s">
        <v>608</v>
      </c>
      <c r="D14" s="62" t="s">
        <v>489</v>
      </c>
      <c r="E14" s="62" t="s">
        <v>489</v>
      </c>
      <c r="F14" s="62" t="s">
        <v>489</v>
      </c>
      <c r="G14" s="62" t="s">
        <v>489</v>
      </c>
      <c r="H14" s="62" t="s">
        <v>489</v>
      </c>
      <c r="I14" s="62" t="s">
        <v>489</v>
      </c>
      <c r="J14" s="62" t="s">
        <v>608</v>
      </c>
      <c r="K14" s="62" t="s">
        <v>608</v>
      </c>
      <c r="L14" s="62" t="s">
        <v>611</v>
      </c>
      <c r="M14" s="62" t="s">
        <v>611</v>
      </c>
      <c r="N14" s="69" t="s">
        <v>611</v>
      </c>
    </row>
    <row r="15">
      <c r="B15" s="64" t="s">
        <v>160</v>
      </c>
      <c r="C15" s="60" t="s">
        <v>608</v>
      </c>
      <c r="D15" s="60" t="s">
        <v>608</v>
      </c>
      <c r="E15" s="60" t="s">
        <v>608</v>
      </c>
      <c r="F15" s="60" t="s">
        <v>608</v>
      </c>
      <c r="G15" s="60" t="s">
        <v>608</v>
      </c>
      <c r="H15" s="60" t="s">
        <v>608</v>
      </c>
      <c r="I15" s="60" t="s">
        <v>608</v>
      </c>
      <c r="J15" s="60" t="s">
        <v>608</v>
      </c>
      <c r="K15" s="60" t="s">
        <v>614</v>
      </c>
      <c r="L15" s="60" t="s">
        <v>615</v>
      </c>
      <c r="M15" s="60" t="s">
        <v>615</v>
      </c>
      <c r="N15" s="67" t="s">
        <v>615</v>
      </c>
    </row>
    <row r="16">
      <c r="B16" s="66" t="s">
        <v>173</v>
      </c>
      <c r="C16" s="46" t="s">
        <v>608</v>
      </c>
      <c r="D16" s="46" t="s">
        <v>489</v>
      </c>
      <c r="E16" s="46" t="s">
        <v>489</v>
      </c>
      <c r="F16" s="46" t="s">
        <v>608</v>
      </c>
      <c r="G16" s="46" t="s">
        <v>608</v>
      </c>
      <c r="H16" s="46" t="s">
        <v>608</v>
      </c>
      <c r="I16" s="46" t="s">
        <v>608</v>
      </c>
      <c r="J16" s="46" t="s">
        <v>608</v>
      </c>
      <c r="K16" s="46" t="s">
        <v>608</v>
      </c>
      <c r="L16" s="46" t="s">
        <v>611</v>
      </c>
      <c r="M16" s="46" t="s">
        <v>615</v>
      </c>
      <c r="N16" s="58" t="s">
        <v>611</v>
      </c>
    </row>
    <row r="17">
      <c r="B17" t="s">
        <v>223</v>
      </c>
    </row>
    <row r="18">
      <c r="B18" t="s">
        <v>224</v>
      </c>
    </row>
  </sheetData>
  <sheetProtection selectLockedCells="0" selectUnlockedCells="0" objects="1" sheet="1"/>
  <mergeCells count="14">
    <mergeCell ref="C2:N2"/>
    <mergeCell ref="C8:N8"/>
    <mergeCell ref="C7:C7"/>
    <mergeCell ref="D7:D7"/>
    <mergeCell ref="E7:E7"/>
    <mergeCell ref="F7:F7"/>
    <mergeCell ref="G7:G7"/>
    <mergeCell ref="H7:H7"/>
    <mergeCell ref="I7:I7"/>
    <mergeCell ref="J7:J7"/>
    <mergeCell ref="K7:K7"/>
    <mergeCell ref="L7:L7"/>
    <mergeCell ref="M7:M7"/>
    <mergeCell ref="N7:N7"/>
  </mergeCells>
  <hyperlinks>
    <hyperlink ref="C2:J2" display="TOC" location="TOC!A1"/>
    <hyperlink ref="C2" display="Table of Contents" location="'Table of contents'!A1"/>
  </hyperlinks>
  <pageMargins left="0.7" right="0.7" top="0.75" bottom="0.75" header="0.3" footer="0.3"/>
  <pageSetup paperSize="9" orientation="portrait" r:id="rId2"/>
  <drawing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tabColor theme="9"/>
  </sheetPr>
  <dimension ref="A1"/>
  <sheetViews>
    <sheetView showGridLines="0" showRowColHeaders="0" workbookViewId="0">
      <pane xSplit="2" ySplit="8" topLeftCell="C9" activePane="bottomRight" state="frozen"/>
      <selection pane="topRight" activeCell="B1" sqref="B1"/>
      <selection pane="bottomLeft" activeCell="A6" sqref="A6"/>
      <selection pane="bottomRight" activeCell="B2" sqref="B2"/>
    </sheetView>
  </sheetViews>
  <sheetFormatPr defaultRowHeight="15.0" baseColWidth="10"/>
  <cols>
    <col min="1" max="1" width="1.5" hidden="0" customWidth="1"/>
    <col min="2" max="2" width="35.83203125" hidden="0" customWidth="1"/>
  </cols>
  <sheetData>
    <row r="1" ht="9" customHeight="1"/>
    <row r="2" ht="39.950000000000003" customHeight="1">
      <c r="B2" s="56"/>
      <c r="C2" s="47" t="s">
        <v>0</v>
      </c>
      <c r="D2" s="48"/>
      <c r="E2" s="48"/>
      <c r="F2" s="48"/>
      <c r="G2" s="48"/>
      <c r="H2" s="48"/>
      <c r="I2" s="48"/>
      <c r="J2" s="48"/>
      <c r="K2" s="48"/>
      <c r="L2" s="48"/>
      <c r="M2" s="48"/>
      <c r="N2" s="59"/>
    </row>
    <row r="3" ht="6.95" customHeight="1">
      <c r="B3" s="32"/>
      <c r="N3" s="34"/>
    </row>
    <row r="4" ht="13.5" customHeight="1">
      <c r="B4" s="50" t="s">
        <v>616</v>
      </c>
      <c r="N4" s="34"/>
    </row>
    <row r="5" ht="12" customHeight="1">
      <c r="B5" s="53" t="s">
        <v>36</v>
      </c>
      <c r="N5" s="34"/>
    </row>
    <row r="6" ht="6.95" customHeight="1">
      <c r="B6" s="51"/>
      <c r="C6" s="41"/>
      <c r="D6" s="42"/>
      <c r="E6" s="42"/>
      <c r="F6" s="42"/>
      <c r="G6" s="42"/>
      <c r="H6" s="42"/>
      <c r="I6" s="42"/>
      <c r="J6" s="42"/>
      <c r="K6" s="42"/>
      <c r="L6" s="42"/>
      <c r="M6" s="42"/>
      <c r="N6" s="34"/>
    </row>
    <row r="7" ht="12" customHeight="1">
      <c r="B7" s="54"/>
      <c r="C7" s="45" t="s">
        <v>67</v>
      </c>
      <c r="D7" s="45" t="s">
        <v>68</v>
      </c>
      <c r="E7" s="45" t="s">
        <v>69</v>
      </c>
      <c r="F7" s="45" t="s">
        <v>70</v>
      </c>
      <c r="G7" s="45" t="s">
        <v>71</v>
      </c>
      <c r="H7" s="45" t="s">
        <v>72</v>
      </c>
      <c r="I7" s="45" t="s">
        <v>73</v>
      </c>
      <c r="J7" s="45" t="s">
        <v>74</v>
      </c>
      <c r="K7" s="45" t="s">
        <v>75</v>
      </c>
      <c r="L7" s="45" t="s">
        <v>76</v>
      </c>
      <c r="M7" s="45" t="s">
        <v>77</v>
      </c>
      <c r="N7" s="57" t="s">
        <v>78</v>
      </c>
    </row>
    <row r="8">
      <c r="B8" s="49"/>
      <c r="C8" s="43" t="s">
        <v>54</v>
      </c>
      <c r="D8" s="44"/>
      <c r="E8" s="44"/>
      <c r="F8" s="44"/>
      <c r="G8" s="44"/>
      <c r="H8" s="44"/>
      <c r="I8" s="44"/>
      <c r="J8" s="44"/>
      <c r="K8" s="44"/>
      <c r="L8" s="44"/>
      <c r="M8" s="44"/>
      <c r="N8" s="34"/>
    </row>
    <row r="9">
      <c r="B9" s="65" t="s">
        <v>146</v>
      </c>
      <c r="C9" s="61"/>
      <c r="D9" s="61"/>
      <c r="E9" s="61"/>
      <c r="F9" s="61"/>
      <c r="G9" s="61"/>
      <c r="H9" s="61"/>
      <c r="I9" s="61"/>
      <c r="J9" s="61"/>
      <c r="K9" s="61"/>
      <c r="L9" s="61"/>
      <c r="M9" s="61"/>
      <c r="N9" s="68"/>
    </row>
    <row r="10">
      <c r="B10" s="63" t="s">
        <v>147</v>
      </c>
      <c r="C10" s="62" t="s">
        <v>617</v>
      </c>
      <c r="D10" s="62" t="s">
        <v>618</v>
      </c>
      <c r="E10" s="62" t="s">
        <v>80</v>
      </c>
      <c r="F10" s="62" t="s">
        <v>619</v>
      </c>
      <c r="G10" s="62" t="s">
        <v>83</v>
      </c>
      <c r="H10" s="62" t="s">
        <v>620</v>
      </c>
      <c r="I10" s="62" t="s">
        <v>83</v>
      </c>
      <c r="J10" s="62" t="s">
        <v>621</v>
      </c>
      <c r="K10" s="62" t="s">
        <v>620</v>
      </c>
      <c r="L10" s="62" t="s">
        <v>622</v>
      </c>
      <c r="M10" s="62" t="s">
        <v>623</v>
      </c>
      <c r="N10" s="69" t="s">
        <v>624</v>
      </c>
    </row>
    <row r="11">
      <c r="B11" s="64" t="s">
        <v>160</v>
      </c>
      <c r="C11" s="60" t="s">
        <v>625</v>
      </c>
      <c r="D11" s="60" t="s">
        <v>626</v>
      </c>
      <c r="E11" s="60" t="s">
        <v>626</v>
      </c>
      <c r="F11" s="60" t="s">
        <v>627</v>
      </c>
      <c r="G11" s="60" t="s">
        <v>627</v>
      </c>
      <c r="H11" s="60" t="s">
        <v>628</v>
      </c>
      <c r="I11" s="60" t="s">
        <v>629</v>
      </c>
      <c r="J11" s="60" t="s">
        <v>630</v>
      </c>
      <c r="K11" s="60" t="s">
        <v>631</v>
      </c>
      <c r="L11" s="60" t="s">
        <v>632</v>
      </c>
      <c r="M11" s="60" t="s">
        <v>633</v>
      </c>
      <c r="N11" s="67" t="s">
        <v>634</v>
      </c>
    </row>
    <row r="12">
      <c r="B12" s="63" t="s">
        <v>173</v>
      </c>
      <c r="C12" s="62" t="s">
        <v>80</v>
      </c>
      <c r="D12" s="62" t="s">
        <v>621</v>
      </c>
      <c r="E12" s="62" t="s">
        <v>635</v>
      </c>
      <c r="F12" s="62" t="s">
        <v>636</v>
      </c>
      <c r="G12" s="62" t="s">
        <v>82</v>
      </c>
      <c r="H12" s="62" t="s">
        <v>637</v>
      </c>
      <c r="I12" s="62" t="s">
        <v>638</v>
      </c>
      <c r="J12" s="62" t="s">
        <v>87</v>
      </c>
      <c r="K12" s="62" t="s">
        <v>82</v>
      </c>
      <c r="L12" s="62" t="s">
        <v>639</v>
      </c>
      <c r="M12" s="62" t="s">
        <v>640</v>
      </c>
      <c r="N12" s="69" t="s">
        <v>641</v>
      </c>
    </row>
    <row r="13">
      <c r="B13" s="65" t="s">
        <v>186</v>
      </c>
      <c r="C13" s="61"/>
      <c r="D13" s="61"/>
      <c r="E13" s="61"/>
      <c r="F13" s="61"/>
      <c r="G13" s="61"/>
      <c r="H13" s="61"/>
      <c r="I13" s="61"/>
      <c r="J13" s="61"/>
      <c r="K13" s="61"/>
      <c r="L13" s="61"/>
      <c r="M13" s="61"/>
      <c r="N13" s="68"/>
    </row>
    <row r="14">
      <c r="B14" s="63" t="s">
        <v>147</v>
      </c>
      <c r="C14" s="62" t="s">
        <v>642</v>
      </c>
      <c r="D14" s="62" t="s">
        <v>643</v>
      </c>
      <c r="E14" s="62" t="s">
        <v>644</v>
      </c>
      <c r="F14" s="62" t="s">
        <v>645</v>
      </c>
      <c r="G14" s="62" t="s">
        <v>646</v>
      </c>
      <c r="H14" s="62" t="s">
        <v>647</v>
      </c>
      <c r="I14" s="62" t="s">
        <v>648</v>
      </c>
      <c r="J14" s="62" t="s">
        <v>649</v>
      </c>
      <c r="K14" s="62" t="s">
        <v>650</v>
      </c>
      <c r="L14" s="62" t="s">
        <v>651</v>
      </c>
      <c r="M14" s="62" t="s">
        <v>652</v>
      </c>
      <c r="N14" s="69" t="s">
        <v>653</v>
      </c>
    </row>
    <row r="15">
      <c r="B15" s="64" t="s">
        <v>160</v>
      </c>
      <c r="C15" s="60" t="s">
        <v>654</v>
      </c>
      <c r="D15" s="60" t="s">
        <v>655</v>
      </c>
      <c r="E15" s="60" t="s">
        <v>656</v>
      </c>
      <c r="F15" s="60" t="s">
        <v>657</v>
      </c>
      <c r="G15" s="60" t="s">
        <v>658</v>
      </c>
      <c r="H15" s="60" t="s">
        <v>659</v>
      </c>
      <c r="I15" s="60" t="s">
        <v>660</v>
      </c>
      <c r="J15" s="60" t="s">
        <v>661</v>
      </c>
      <c r="K15" s="60" t="s">
        <v>662</v>
      </c>
      <c r="L15" s="60" t="s">
        <v>663</v>
      </c>
      <c r="M15" s="60" t="s">
        <v>664</v>
      </c>
      <c r="N15" s="67" t="s">
        <v>665</v>
      </c>
    </row>
    <row r="16">
      <c r="B16" s="66" t="s">
        <v>173</v>
      </c>
      <c r="C16" s="46" t="s">
        <v>666</v>
      </c>
      <c r="D16" s="46" t="s">
        <v>667</v>
      </c>
      <c r="E16" s="46" t="s">
        <v>668</v>
      </c>
      <c r="F16" s="46" t="s">
        <v>669</v>
      </c>
      <c r="G16" s="46" t="s">
        <v>670</v>
      </c>
      <c r="H16" s="46" t="s">
        <v>671</v>
      </c>
      <c r="I16" s="46" t="s">
        <v>672</v>
      </c>
      <c r="J16" s="46" t="s">
        <v>673</v>
      </c>
      <c r="K16" s="46" t="s">
        <v>674</v>
      </c>
      <c r="L16" s="46" t="s">
        <v>675</v>
      </c>
      <c r="M16" s="46" t="s">
        <v>676</v>
      </c>
      <c r="N16" s="58" t="s">
        <v>677</v>
      </c>
    </row>
    <row r="17">
      <c r="B17" t="s">
        <v>223</v>
      </c>
    </row>
    <row r="18">
      <c r="B18" t="s">
        <v>224</v>
      </c>
    </row>
  </sheetData>
  <sheetProtection selectLockedCells="0" selectUnlockedCells="0" objects="1" sheet="1"/>
  <mergeCells count="14">
    <mergeCell ref="C2:N2"/>
    <mergeCell ref="C8:N8"/>
    <mergeCell ref="C7:C7"/>
    <mergeCell ref="D7:D7"/>
    <mergeCell ref="E7:E7"/>
    <mergeCell ref="F7:F7"/>
    <mergeCell ref="G7:G7"/>
    <mergeCell ref="H7:H7"/>
    <mergeCell ref="I7:I7"/>
    <mergeCell ref="J7:J7"/>
    <mergeCell ref="K7:K7"/>
    <mergeCell ref="L7:L7"/>
    <mergeCell ref="M7:M7"/>
    <mergeCell ref="N7:N7"/>
  </mergeCells>
  <hyperlinks>
    <hyperlink ref="C2:J2" display="TOC" location="TOC!A1"/>
    <hyperlink ref="C2" display="Table of Contents" location="'Table of contents'!A1"/>
  </hyperlinks>
  <pageMargins left="0.7" right="0.7" top="0.75" bottom="0.75" header="0.3" footer="0.3"/>
  <pageSetup paperSize="9" orientation="portrait" r:id="rId2"/>
  <drawing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tabColor theme="9"/>
  </sheetPr>
  <dimension ref="A1"/>
  <sheetViews>
    <sheetView showGridLines="0" showRowColHeaders="0" workbookViewId="0">
      <pane xSplit="2" ySplit="8" topLeftCell="C9" activePane="bottomRight" state="frozen"/>
      <selection pane="topRight" activeCell="B1" sqref="B1"/>
      <selection pane="bottomLeft" activeCell="A6" sqref="A6"/>
      <selection pane="bottomRight" activeCell="B2" sqref="B2"/>
    </sheetView>
  </sheetViews>
  <sheetFormatPr defaultRowHeight="15.0" baseColWidth="10"/>
  <cols>
    <col min="1" max="1" width="1.5" hidden="0" customWidth="1"/>
    <col min="2" max="2" width="35.83203125" hidden="0" customWidth="1"/>
  </cols>
  <sheetData>
    <row r="1" ht="9" customHeight="1"/>
    <row r="2" ht="39.950000000000003" customHeight="1">
      <c r="B2" s="56"/>
      <c r="C2" s="47" t="s">
        <v>0</v>
      </c>
      <c r="D2" s="48"/>
      <c r="E2" s="48"/>
      <c r="F2" s="48"/>
      <c r="G2" s="48"/>
      <c r="H2" s="48"/>
      <c r="I2" s="48"/>
      <c r="J2" s="48"/>
      <c r="K2" s="48"/>
      <c r="L2" s="48"/>
      <c r="M2" s="48"/>
      <c r="N2" s="48"/>
      <c r="O2" s="48"/>
      <c r="P2" s="48"/>
      <c r="Q2" s="48"/>
      <c r="R2" s="48"/>
      <c r="S2" s="48"/>
      <c r="T2" s="48"/>
      <c r="U2" s="48"/>
      <c r="V2" s="48"/>
      <c r="W2" s="48"/>
      <c r="X2" s="48"/>
      <c r="Y2" s="48"/>
      <c r="Z2" s="59"/>
    </row>
    <row r="3" ht="6.95" customHeight="1">
      <c r="B3" s="32"/>
      <c r="Z3" s="34"/>
    </row>
    <row r="4" ht="13.5" customHeight="1">
      <c r="B4" s="50" t="s">
        <v>678</v>
      </c>
      <c r="Z4" s="34"/>
    </row>
    <row r="5" ht="12" customHeight="1">
      <c r="B5" s="53" t="s">
        <v>36</v>
      </c>
      <c r="Z5" s="34"/>
    </row>
    <row r="6" ht="6.95" customHeight="1">
      <c r="B6" s="51"/>
      <c r="C6" s="41"/>
      <c r="D6" s="42"/>
      <c r="E6" s="42"/>
      <c r="F6" s="42"/>
      <c r="G6" s="42"/>
      <c r="H6" s="42"/>
      <c r="I6" s="42"/>
      <c r="J6" s="42"/>
      <c r="K6" s="42"/>
      <c r="L6" s="42"/>
      <c r="M6" s="42"/>
      <c r="Z6" s="34"/>
    </row>
    <row r="7" ht="12" customHeight="1">
      <c r="B7" s="54"/>
      <c r="C7" s="45" t="s">
        <v>67</v>
      </c>
      <c r="D7" s="45" t="s">
        <v>67</v>
      </c>
      <c r="E7" s="45" t="s">
        <v>68</v>
      </c>
      <c r="F7" s="45" t="s">
        <v>68</v>
      </c>
      <c r="G7" s="45" t="s">
        <v>69</v>
      </c>
      <c r="H7" s="45" t="s">
        <v>69</v>
      </c>
      <c r="I7" s="45" t="s">
        <v>70</v>
      </c>
      <c r="J7" s="45" t="s">
        <v>70</v>
      </c>
      <c r="K7" s="45" t="s">
        <v>71</v>
      </c>
      <c r="L7" s="45" t="s">
        <v>71</v>
      </c>
      <c r="M7" s="45" t="s">
        <v>72</v>
      </c>
      <c r="N7" s="45" t="s">
        <v>72</v>
      </c>
      <c r="O7" s="45" t="s">
        <v>73</v>
      </c>
      <c r="P7" s="45" t="s">
        <v>73</v>
      </c>
      <c r="Q7" s="45" t="s">
        <v>74</v>
      </c>
      <c r="R7" s="45" t="s">
        <v>74</v>
      </c>
      <c r="S7" s="45" t="s">
        <v>75</v>
      </c>
      <c r="T7" s="45" t="s">
        <v>75</v>
      </c>
      <c r="U7" s="45" t="s">
        <v>76</v>
      </c>
      <c r="V7" s="45" t="s">
        <v>76</v>
      </c>
      <c r="W7" s="45" t="s">
        <v>77</v>
      </c>
      <c r="X7" s="45" t="s">
        <v>77</v>
      </c>
      <c r="Y7" s="45" t="s">
        <v>78</v>
      </c>
      <c r="Z7" s="57" t="s">
        <v>78</v>
      </c>
    </row>
    <row r="8">
      <c r="B8" s="49"/>
      <c r="C8" s="43" t="s">
        <v>226</v>
      </c>
      <c r="D8" s="44"/>
      <c r="E8" s="44"/>
      <c r="F8" s="44"/>
      <c r="G8" s="44"/>
      <c r="H8" s="44"/>
      <c r="I8" s="44"/>
      <c r="J8" s="44"/>
      <c r="K8" s="44"/>
      <c r="L8" s="44"/>
      <c r="M8" s="44"/>
      <c r="Z8" s="34"/>
    </row>
    <row r="9">
      <c r="B9" s="65" t="s">
        <v>146</v>
      </c>
      <c r="C9" s="61"/>
      <c r="D9" s="61"/>
      <c r="E9" s="61"/>
      <c r="F9" s="61"/>
      <c r="G9" s="61"/>
      <c r="H9" s="61"/>
      <c r="I9" s="61"/>
      <c r="J9" s="61"/>
      <c r="K9" s="61"/>
      <c r="L9" s="61"/>
      <c r="M9" s="61"/>
      <c r="N9" s="61"/>
      <c r="O9" s="61"/>
      <c r="P9" s="61"/>
      <c r="Q9" s="61"/>
      <c r="R9" s="61"/>
      <c r="S9" s="61"/>
      <c r="T9" s="61"/>
      <c r="U9" s="61"/>
      <c r="V9" s="61"/>
      <c r="W9" s="61"/>
      <c r="X9" s="61"/>
      <c r="Y9" s="61"/>
      <c r="Z9" s="68"/>
    </row>
    <row r="10">
      <c r="B10" s="63" t="s">
        <v>147</v>
      </c>
      <c r="C10" s="62" t="s">
        <v>679</v>
      </c>
      <c r="D10" s="62" t="s">
        <v>680</v>
      </c>
      <c r="E10" s="62" t="s">
        <v>681</v>
      </c>
      <c r="F10" s="62" t="s">
        <v>682</v>
      </c>
      <c r="G10" s="62" t="s">
        <v>683</v>
      </c>
      <c r="H10" s="62" t="s">
        <v>684</v>
      </c>
      <c r="I10" s="62" t="s">
        <v>110</v>
      </c>
      <c r="J10" s="62" t="s">
        <v>685</v>
      </c>
      <c r="K10" s="62" t="s">
        <v>686</v>
      </c>
      <c r="L10" s="62" t="s">
        <v>687</v>
      </c>
      <c r="M10" s="62" t="s">
        <v>688</v>
      </c>
      <c r="N10" s="62" t="s">
        <v>689</v>
      </c>
      <c r="O10" s="62" t="s">
        <v>690</v>
      </c>
      <c r="P10" s="62" t="s">
        <v>691</v>
      </c>
      <c r="Q10" s="62" t="s">
        <v>692</v>
      </c>
      <c r="R10" s="62" t="s">
        <v>693</v>
      </c>
      <c r="S10" s="62" t="s">
        <v>694</v>
      </c>
      <c r="T10" s="62" t="s">
        <v>695</v>
      </c>
      <c r="U10" s="62" t="s">
        <v>696</v>
      </c>
      <c r="V10" s="62" t="s">
        <v>697</v>
      </c>
      <c r="W10" s="62" t="s">
        <v>698</v>
      </c>
      <c r="X10" s="62" t="s">
        <v>699</v>
      </c>
      <c r="Y10" s="62" t="s">
        <v>700</v>
      </c>
      <c r="Z10" s="69" t="s">
        <v>701</v>
      </c>
    </row>
    <row r="11">
      <c r="B11" s="64" t="s">
        <v>160</v>
      </c>
      <c r="C11" s="60" t="s">
        <v>702</v>
      </c>
      <c r="D11" s="60" t="s">
        <v>703</v>
      </c>
      <c r="E11" s="60" t="s">
        <v>702</v>
      </c>
      <c r="F11" s="60" t="s">
        <v>703</v>
      </c>
      <c r="G11" s="60" t="s">
        <v>702</v>
      </c>
      <c r="H11" s="60" t="s">
        <v>703</v>
      </c>
      <c r="I11" s="60" t="s">
        <v>702</v>
      </c>
      <c r="J11" s="60" t="s">
        <v>703</v>
      </c>
      <c r="K11" s="60" t="s">
        <v>702</v>
      </c>
      <c r="L11" s="60" t="s">
        <v>703</v>
      </c>
      <c r="M11" s="60" t="s">
        <v>702</v>
      </c>
      <c r="N11" s="60" t="s">
        <v>703</v>
      </c>
      <c r="O11" s="60" t="s">
        <v>702</v>
      </c>
      <c r="P11" s="60" t="s">
        <v>703</v>
      </c>
      <c r="Q11" s="60" t="s">
        <v>702</v>
      </c>
      <c r="R11" s="60" t="s">
        <v>703</v>
      </c>
      <c r="S11" s="60" t="s">
        <v>702</v>
      </c>
      <c r="T11" s="60" t="s">
        <v>703</v>
      </c>
      <c r="U11" s="60" t="s">
        <v>702</v>
      </c>
      <c r="V11" s="60" t="s">
        <v>703</v>
      </c>
      <c r="W11" s="60" t="s">
        <v>702</v>
      </c>
      <c r="X11" s="60" t="s">
        <v>703</v>
      </c>
      <c r="Y11" s="60" t="s">
        <v>702</v>
      </c>
      <c r="Z11" s="67" t="s">
        <v>703</v>
      </c>
    </row>
    <row r="12">
      <c r="B12" s="63" t="s">
        <v>173</v>
      </c>
      <c r="C12" s="62" t="s">
        <v>704</v>
      </c>
      <c r="D12" s="62" t="s">
        <v>705</v>
      </c>
      <c r="E12" s="62" t="s">
        <v>706</v>
      </c>
      <c r="F12" s="62" t="s">
        <v>707</v>
      </c>
      <c r="G12" s="62" t="s">
        <v>708</v>
      </c>
      <c r="H12" s="62" t="s">
        <v>709</v>
      </c>
      <c r="I12" s="62" t="s">
        <v>120</v>
      </c>
      <c r="J12" s="62" t="s">
        <v>710</v>
      </c>
      <c r="K12" s="62" t="s">
        <v>711</v>
      </c>
      <c r="L12" s="62" t="s">
        <v>712</v>
      </c>
      <c r="M12" s="62" t="s">
        <v>713</v>
      </c>
      <c r="N12" s="62" t="s">
        <v>714</v>
      </c>
      <c r="O12" s="62" t="s">
        <v>715</v>
      </c>
      <c r="P12" s="62" t="s">
        <v>716</v>
      </c>
      <c r="Q12" s="62" t="s">
        <v>717</v>
      </c>
      <c r="R12" s="62" t="s">
        <v>718</v>
      </c>
      <c r="S12" s="62" t="s">
        <v>719</v>
      </c>
      <c r="T12" s="62" t="s">
        <v>109</v>
      </c>
      <c r="U12" s="62" t="s">
        <v>720</v>
      </c>
      <c r="V12" s="62" t="s">
        <v>721</v>
      </c>
      <c r="W12" s="62" t="s">
        <v>722</v>
      </c>
      <c r="X12" s="62" t="s">
        <v>723</v>
      </c>
      <c r="Y12" s="62" t="s">
        <v>724</v>
      </c>
      <c r="Z12" s="69" t="s">
        <v>725</v>
      </c>
    </row>
    <row r="13">
      <c r="B13" s="65" t="s">
        <v>186</v>
      </c>
      <c r="C13" s="61"/>
      <c r="D13" s="61"/>
      <c r="E13" s="61"/>
      <c r="F13" s="61"/>
      <c r="G13" s="61"/>
      <c r="H13" s="61"/>
      <c r="I13" s="61"/>
      <c r="J13" s="61"/>
      <c r="K13" s="61"/>
      <c r="L13" s="61"/>
      <c r="M13" s="61"/>
      <c r="N13" s="61"/>
      <c r="O13" s="61"/>
      <c r="P13" s="61"/>
      <c r="Q13" s="61"/>
      <c r="R13" s="61"/>
      <c r="S13" s="61"/>
      <c r="T13" s="61"/>
      <c r="U13" s="61"/>
      <c r="V13" s="61"/>
      <c r="W13" s="61"/>
      <c r="X13" s="61"/>
      <c r="Y13" s="61"/>
      <c r="Z13" s="68"/>
    </row>
    <row r="14">
      <c r="B14" s="63" t="s">
        <v>147</v>
      </c>
      <c r="C14" s="62" t="s">
        <v>726</v>
      </c>
      <c r="D14" s="62" t="s">
        <v>727</v>
      </c>
      <c r="E14" s="62" t="s">
        <v>728</v>
      </c>
      <c r="F14" s="62" t="s">
        <v>729</v>
      </c>
      <c r="G14" s="62" t="s">
        <v>730</v>
      </c>
      <c r="H14" s="62" t="s">
        <v>731</v>
      </c>
      <c r="I14" s="62" t="s">
        <v>692</v>
      </c>
      <c r="J14" s="62" t="s">
        <v>732</v>
      </c>
      <c r="K14" s="62" t="s">
        <v>733</v>
      </c>
      <c r="L14" s="62" t="s">
        <v>734</v>
      </c>
      <c r="M14" s="62" t="s">
        <v>735</v>
      </c>
      <c r="N14" s="62" t="s">
        <v>736</v>
      </c>
      <c r="O14" s="62" t="s">
        <v>737</v>
      </c>
      <c r="P14" s="62" t="s">
        <v>738</v>
      </c>
      <c r="Q14" s="62" t="s">
        <v>739</v>
      </c>
      <c r="R14" s="62" t="s">
        <v>740</v>
      </c>
      <c r="S14" s="62" t="s">
        <v>741</v>
      </c>
      <c r="T14" s="62" t="s">
        <v>742</v>
      </c>
      <c r="U14" s="62" t="s">
        <v>743</v>
      </c>
      <c r="V14" s="62" t="s">
        <v>744</v>
      </c>
      <c r="W14" s="62" t="s">
        <v>745</v>
      </c>
      <c r="X14" s="62" t="s">
        <v>746</v>
      </c>
      <c r="Y14" s="62" t="s">
        <v>747</v>
      </c>
      <c r="Z14" s="69" t="s">
        <v>748</v>
      </c>
    </row>
    <row r="15">
      <c r="B15" s="64" t="s">
        <v>160</v>
      </c>
      <c r="C15" s="60" t="s">
        <v>749</v>
      </c>
      <c r="D15" s="60" t="s">
        <v>750</v>
      </c>
      <c r="E15" s="60" t="s">
        <v>751</v>
      </c>
      <c r="F15" s="60" t="s">
        <v>752</v>
      </c>
      <c r="G15" s="60" t="s">
        <v>753</v>
      </c>
      <c r="H15" s="60" t="s">
        <v>754</v>
      </c>
      <c r="I15" s="60" t="s">
        <v>755</v>
      </c>
      <c r="J15" s="60" t="s">
        <v>752</v>
      </c>
      <c r="K15" s="60" t="s">
        <v>756</v>
      </c>
      <c r="L15" s="60" t="s">
        <v>757</v>
      </c>
      <c r="M15" s="60" t="s">
        <v>758</v>
      </c>
      <c r="N15" s="60" t="s">
        <v>759</v>
      </c>
      <c r="O15" s="60" t="s">
        <v>760</v>
      </c>
      <c r="P15" s="60" t="s">
        <v>754</v>
      </c>
      <c r="Q15" s="60" t="s">
        <v>761</v>
      </c>
      <c r="R15" s="60" t="s">
        <v>762</v>
      </c>
      <c r="S15" s="60" t="s">
        <v>758</v>
      </c>
      <c r="T15" s="60" t="s">
        <v>763</v>
      </c>
      <c r="U15" s="60" t="s">
        <v>764</v>
      </c>
      <c r="V15" s="60" t="s">
        <v>752</v>
      </c>
      <c r="W15" s="60" t="s">
        <v>765</v>
      </c>
      <c r="X15" s="60" t="s">
        <v>766</v>
      </c>
      <c r="Y15" s="60" t="s">
        <v>767</v>
      </c>
      <c r="Z15" s="67" t="s">
        <v>768</v>
      </c>
    </row>
    <row r="16">
      <c r="B16" s="66" t="s">
        <v>173</v>
      </c>
      <c r="C16" s="46" t="s">
        <v>708</v>
      </c>
      <c r="D16" s="46" t="s">
        <v>769</v>
      </c>
      <c r="E16" s="46" t="s">
        <v>770</v>
      </c>
      <c r="F16" s="46" t="s">
        <v>771</v>
      </c>
      <c r="G16" s="46" t="s">
        <v>772</v>
      </c>
      <c r="H16" s="46" t="s">
        <v>773</v>
      </c>
      <c r="I16" s="46" t="s">
        <v>774</v>
      </c>
      <c r="J16" s="46" t="s">
        <v>775</v>
      </c>
      <c r="K16" s="46" t="s">
        <v>776</v>
      </c>
      <c r="L16" s="46" t="s">
        <v>777</v>
      </c>
      <c r="M16" s="46" t="s">
        <v>778</v>
      </c>
      <c r="N16" s="46" t="s">
        <v>779</v>
      </c>
      <c r="O16" s="46" t="s">
        <v>143</v>
      </c>
      <c r="P16" s="46" t="s">
        <v>780</v>
      </c>
      <c r="Q16" s="46" t="s">
        <v>781</v>
      </c>
      <c r="R16" s="46" t="s">
        <v>771</v>
      </c>
      <c r="S16" s="46" t="s">
        <v>781</v>
      </c>
      <c r="T16" s="46" t="s">
        <v>771</v>
      </c>
      <c r="U16" s="46" t="s">
        <v>782</v>
      </c>
      <c r="V16" s="46" t="s">
        <v>783</v>
      </c>
      <c r="W16" s="46" t="s">
        <v>784</v>
      </c>
      <c r="X16" s="46" t="s">
        <v>785</v>
      </c>
      <c r="Y16" s="46" t="s">
        <v>786</v>
      </c>
      <c r="Z16" s="58" t="s">
        <v>787</v>
      </c>
    </row>
    <row r="17">
      <c r="B17" t="s">
        <v>223</v>
      </c>
    </row>
    <row r="18">
      <c r="B18" t="s">
        <v>224</v>
      </c>
    </row>
  </sheetData>
  <sheetProtection selectLockedCells="0" selectUnlockedCells="0" objects="1" sheet="1"/>
  <mergeCells count="14">
    <mergeCell ref="C2:Z2"/>
    <mergeCell ref="C8:Z8"/>
    <mergeCell ref="C7:D7"/>
    <mergeCell ref="E7:F7"/>
    <mergeCell ref="G7:H7"/>
    <mergeCell ref="I7:J7"/>
    <mergeCell ref="K7:L7"/>
    <mergeCell ref="M7:N7"/>
    <mergeCell ref="O7:P7"/>
    <mergeCell ref="Q7:R7"/>
    <mergeCell ref="S7:T7"/>
    <mergeCell ref="U7:V7"/>
    <mergeCell ref="W7:X7"/>
    <mergeCell ref="Y7:Z7"/>
  </mergeCells>
  <hyperlinks>
    <hyperlink ref="C2:J2" display="TOC" location="TOC!A1"/>
    <hyperlink ref="C2" display="Table of Contents" location="'Table of contents'!A1"/>
  </hyperlinks>
  <pageMargins left="0.7" right="0.7" top="0.75" bottom="0.75" header="0.3" footer="0.3"/>
  <pageSetup paperSize="9" orientation="portrait" r:id="rId2"/>
  <drawing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tabColor theme="9"/>
  </sheetPr>
  <dimension ref="A1"/>
  <sheetViews>
    <sheetView showGridLines="0" showRowColHeaders="0" workbookViewId="0">
      <pane xSplit="2" ySplit="8" topLeftCell="C9" activePane="bottomRight" state="frozen"/>
      <selection pane="topRight" activeCell="B1" sqref="B1"/>
      <selection pane="bottomLeft" activeCell="A6" sqref="A6"/>
      <selection pane="bottomRight" activeCell="B2" sqref="B2"/>
    </sheetView>
  </sheetViews>
  <sheetFormatPr defaultRowHeight="15.0" baseColWidth="10"/>
  <cols>
    <col min="1" max="1" width="1.5" hidden="0" customWidth="1"/>
    <col min="2" max="2" width="35.83203125" hidden="0" customWidth="1"/>
  </cols>
  <sheetData>
    <row r="1" ht="9" customHeight="1"/>
    <row r="2" ht="39.950000000000003" customHeight="1">
      <c r="B2" s="56"/>
      <c r="C2" s="47" t="s">
        <v>0</v>
      </c>
      <c r="D2" s="48"/>
      <c r="E2" s="48"/>
      <c r="F2" s="48"/>
      <c r="G2" s="48"/>
      <c r="H2" s="48"/>
      <c r="I2" s="48"/>
      <c r="J2" s="48"/>
      <c r="K2" s="48"/>
      <c r="L2" s="48"/>
      <c r="M2" s="48"/>
      <c r="N2" s="59"/>
    </row>
    <row r="3" ht="6.95" customHeight="1">
      <c r="B3" s="32"/>
      <c r="N3" s="34"/>
    </row>
    <row r="4" ht="13.5" customHeight="1">
      <c r="B4" s="50" t="s">
        <v>788</v>
      </c>
      <c r="N4" s="34"/>
    </row>
    <row r="5" ht="12" customHeight="1">
      <c r="B5" s="53" t="s">
        <v>36</v>
      </c>
      <c r="N5" s="34"/>
    </row>
    <row r="6" ht="6.95" customHeight="1">
      <c r="B6" s="51"/>
      <c r="C6" s="41"/>
      <c r="D6" s="42"/>
      <c r="E6" s="42"/>
      <c r="F6" s="42"/>
      <c r="G6" s="42"/>
      <c r="H6" s="42"/>
      <c r="I6" s="42"/>
      <c r="J6" s="42"/>
      <c r="K6" s="42"/>
      <c r="L6" s="42"/>
      <c r="M6" s="42"/>
      <c r="N6" s="34"/>
    </row>
    <row r="7" ht="12" customHeight="1">
      <c r="B7" s="54"/>
      <c r="C7" s="45" t="s">
        <v>67</v>
      </c>
      <c r="D7" s="45" t="s">
        <v>68</v>
      </c>
      <c r="E7" s="45" t="s">
        <v>69</v>
      </c>
      <c r="F7" s="45" t="s">
        <v>70</v>
      </c>
      <c r="G7" s="45" t="s">
        <v>71</v>
      </c>
      <c r="H7" s="45" t="s">
        <v>72</v>
      </c>
      <c r="I7" s="45" t="s">
        <v>73</v>
      </c>
      <c r="J7" s="45" t="s">
        <v>74</v>
      </c>
      <c r="K7" s="45" t="s">
        <v>75</v>
      </c>
      <c r="L7" s="45" t="s">
        <v>76</v>
      </c>
      <c r="M7" s="45" t="s">
        <v>77</v>
      </c>
      <c r="N7" s="57" t="s">
        <v>78</v>
      </c>
    </row>
    <row r="8">
      <c r="B8" s="49"/>
      <c r="C8" s="43" t="s">
        <v>54</v>
      </c>
      <c r="D8" s="44"/>
      <c r="E8" s="44"/>
      <c r="F8" s="44"/>
      <c r="G8" s="44"/>
      <c r="H8" s="44"/>
      <c r="I8" s="44"/>
      <c r="J8" s="44"/>
      <c r="K8" s="44"/>
      <c r="L8" s="44"/>
      <c r="M8" s="44"/>
      <c r="N8" s="34"/>
    </row>
    <row r="9">
      <c r="B9" s="65" t="s">
        <v>146</v>
      </c>
      <c r="C9" s="61"/>
      <c r="D9" s="61"/>
      <c r="E9" s="61"/>
      <c r="F9" s="61"/>
      <c r="G9" s="61"/>
      <c r="H9" s="61"/>
      <c r="I9" s="61"/>
      <c r="J9" s="61"/>
      <c r="K9" s="61"/>
      <c r="L9" s="61"/>
      <c r="M9" s="61"/>
      <c r="N9" s="68"/>
    </row>
    <row r="10">
      <c r="B10" s="63" t="s">
        <v>147</v>
      </c>
      <c r="C10" s="62" t="s">
        <v>789</v>
      </c>
      <c r="D10" s="62" t="s">
        <v>419</v>
      </c>
      <c r="E10" s="62" t="s">
        <v>790</v>
      </c>
      <c r="F10" s="62" t="s">
        <v>791</v>
      </c>
      <c r="G10" s="62" t="s">
        <v>792</v>
      </c>
      <c r="H10" s="62" t="s">
        <v>793</v>
      </c>
      <c r="I10" s="62" t="s">
        <v>789</v>
      </c>
      <c r="J10" s="62" t="s">
        <v>794</v>
      </c>
      <c r="K10" s="62" t="s">
        <v>795</v>
      </c>
      <c r="L10" s="62" t="s">
        <v>796</v>
      </c>
      <c r="M10" s="62" t="s">
        <v>797</v>
      </c>
      <c r="N10" s="69" t="s">
        <v>798</v>
      </c>
    </row>
    <row r="11">
      <c r="B11" s="64" t="s">
        <v>160</v>
      </c>
      <c r="C11" s="60" t="s">
        <v>799</v>
      </c>
      <c r="D11" s="60" t="s">
        <v>800</v>
      </c>
      <c r="E11" s="60" t="s">
        <v>801</v>
      </c>
      <c r="F11" s="60" t="s">
        <v>802</v>
      </c>
      <c r="G11" s="60" t="s">
        <v>803</v>
      </c>
      <c r="H11" s="60" t="s">
        <v>804</v>
      </c>
      <c r="I11" s="60" t="s">
        <v>805</v>
      </c>
      <c r="J11" s="60" t="s">
        <v>806</v>
      </c>
      <c r="K11" s="60" t="s">
        <v>807</v>
      </c>
      <c r="L11" s="60" t="s">
        <v>808</v>
      </c>
      <c r="M11" s="60" t="s">
        <v>809</v>
      </c>
      <c r="N11" s="67" t="s">
        <v>810</v>
      </c>
    </row>
    <row r="12">
      <c r="B12" s="63" t="s">
        <v>173</v>
      </c>
      <c r="C12" s="62" t="s">
        <v>811</v>
      </c>
      <c r="D12" s="62" t="s">
        <v>812</v>
      </c>
      <c r="E12" s="62" t="s">
        <v>813</v>
      </c>
      <c r="F12" s="62" t="s">
        <v>814</v>
      </c>
      <c r="G12" s="62" t="s">
        <v>815</v>
      </c>
      <c r="H12" s="62" t="s">
        <v>816</v>
      </c>
      <c r="I12" s="62" t="s">
        <v>817</v>
      </c>
      <c r="J12" s="62" t="s">
        <v>818</v>
      </c>
      <c r="K12" s="62" t="s">
        <v>819</v>
      </c>
      <c r="L12" s="62" t="s">
        <v>820</v>
      </c>
      <c r="M12" s="62" t="s">
        <v>821</v>
      </c>
      <c r="N12" s="69" t="s">
        <v>822</v>
      </c>
    </row>
    <row r="13">
      <c r="B13" s="65" t="s">
        <v>186</v>
      </c>
      <c r="C13" s="61"/>
      <c r="D13" s="61"/>
      <c r="E13" s="61"/>
      <c r="F13" s="61"/>
      <c r="G13" s="61"/>
      <c r="H13" s="61"/>
      <c r="I13" s="61"/>
      <c r="J13" s="61"/>
      <c r="K13" s="61"/>
      <c r="L13" s="61"/>
      <c r="M13" s="61"/>
      <c r="N13" s="68"/>
    </row>
    <row r="14">
      <c r="B14" s="63" t="s">
        <v>147</v>
      </c>
      <c r="C14" s="62" t="s">
        <v>823</v>
      </c>
      <c r="D14" s="62" t="s">
        <v>824</v>
      </c>
      <c r="E14" s="62" t="s">
        <v>825</v>
      </c>
      <c r="F14" s="62" t="s">
        <v>826</v>
      </c>
      <c r="G14" s="62" t="s">
        <v>827</v>
      </c>
      <c r="H14" s="62" t="s">
        <v>828</v>
      </c>
      <c r="I14" s="62" t="s">
        <v>829</v>
      </c>
      <c r="J14" s="62" t="s">
        <v>830</v>
      </c>
      <c r="K14" s="62" t="s">
        <v>831</v>
      </c>
      <c r="L14" s="62" t="s">
        <v>832</v>
      </c>
      <c r="M14" s="62" t="s">
        <v>833</v>
      </c>
      <c r="N14" s="69" t="s">
        <v>834</v>
      </c>
    </row>
    <row r="15">
      <c r="B15" s="64" t="s">
        <v>160</v>
      </c>
      <c r="C15" s="60" t="s">
        <v>835</v>
      </c>
      <c r="D15" s="60" t="s">
        <v>836</v>
      </c>
      <c r="E15" s="60" t="s">
        <v>837</v>
      </c>
      <c r="F15" s="60" t="s">
        <v>838</v>
      </c>
      <c r="G15" s="60" t="s">
        <v>839</v>
      </c>
      <c r="H15" s="60" t="s">
        <v>840</v>
      </c>
      <c r="I15" s="60" t="s">
        <v>841</v>
      </c>
      <c r="J15" s="60" t="s">
        <v>842</v>
      </c>
      <c r="K15" s="60" t="s">
        <v>843</v>
      </c>
      <c r="L15" s="60" t="s">
        <v>844</v>
      </c>
      <c r="M15" s="60" t="s">
        <v>845</v>
      </c>
      <c r="N15" s="67" t="s">
        <v>846</v>
      </c>
    </row>
    <row r="16">
      <c r="B16" s="66" t="s">
        <v>173</v>
      </c>
      <c r="C16" s="46" t="s">
        <v>847</v>
      </c>
      <c r="D16" s="46" t="s">
        <v>848</v>
      </c>
      <c r="E16" s="46" t="s">
        <v>849</v>
      </c>
      <c r="F16" s="46" t="s">
        <v>850</v>
      </c>
      <c r="G16" s="46" t="s">
        <v>851</v>
      </c>
      <c r="H16" s="46" t="s">
        <v>852</v>
      </c>
      <c r="I16" s="46" t="s">
        <v>853</v>
      </c>
      <c r="J16" s="46" t="s">
        <v>854</v>
      </c>
      <c r="K16" s="46" t="s">
        <v>855</v>
      </c>
      <c r="L16" s="46" t="s">
        <v>856</v>
      </c>
      <c r="M16" s="46" t="s">
        <v>857</v>
      </c>
      <c r="N16" s="58" t="s">
        <v>858</v>
      </c>
    </row>
    <row r="17">
      <c r="B17" t="s">
        <v>223</v>
      </c>
    </row>
    <row r="18">
      <c r="B18" t="s">
        <v>224</v>
      </c>
    </row>
  </sheetData>
  <sheetProtection selectLockedCells="0" selectUnlockedCells="0" objects="1" sheet="1"/>
  <mergeCells count="14">
    <mergeCell ref="C2:N2"/>
    <mergeCell ref="C8:N8"/>
    <mergeCell ref="C7:C7"/>
    <mergeCell ref="D7:D7"/>
    <mergeCell ref="E7:E7"/>
    <mergeCell ref="F7:F7"/>
    <mergeCell ref="G7:G7"/>
    <mergeCell ref="H7:H7"/>
    <mergeCell ref="I7:I7"/>
    <mergeCell ref="J7:J7"/>
    <mergeCell ref="K7:K7"/>
    <mergeCell ref="L7:L7"/>
    <mergeCell ref="M7:M7"/>
    <mergeCell ref="N7:N7"/>
  </mergeCells>
  <hyperlinks>
    <hyperlink ref="C2:J2" display="TOC" location="TOC!A1"/>
    <hyperlink ref="C2" display="Table of Contents" location="'Table of contents'!A1"/>
  </hyperlinks>
  <pageMargins left="0.7" right="0.7" top="0.75" bottom="0.75" header="0.3" footer="0.3"/>
  <pageSetup paperSize="9" orientation="portrait" r:id="rId2"/>
  <drawing r:id="rId1"/>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tabColor theme="9"/>
  </sheetPr>
  <dimension ref="A1"/>
  <sheetViews>
    <sheetView showGridLines="0" showRowColHeaders="0" workbookViewId="0">
      <pane xSplit="2" ySplit="8" topLeftCell="C9" activePane="bottomRight" state="frozen"/>
      <selection pane="topRight" activeCell="B1" sqref="B1"/>
      <selection pane="bottomLeft" activeCell="A6" sqref="A6"/>
      <selection pane="bottomRight" activeCell="B2" sqref="B2"/>
    </sheetView>
  </sheetViews>
  <sheetFormatPr defaultRowHeight="15.0" baseColWidth="10"/>
  <cols>
    <col min="1" max="1" width="1.5" hidden="0" customWidth="1"/>
    <col min="2" max="2" width="35.83203125" hidden="0" customWidth="1"/>
  </cols>
  <sheetData>
    <row r="1" ht="9" customHeight="1"/>
    <row r="2" ht="39.950000000000003" customHeight="1">
      <c r="B2" s="56"/>
      <c r="C2" s="47" t="s">
        <v>0</v>
      </c>
      <c r="D2" s="48"/>
      <c r="E2" s="48"/>
      <c r="F2" s="48"/>
      <c r="G2" s="48"/>
      <c r="H2" s="48"/>
      <c r="I2" s="48"/>
      <c r="J2" s="48"/>
      <c r="K2" s="48"/>
      <c r="L2" s="48"/>
      <c r="M2" s="48"/>
      <c r="N2" s="48"/>
      <c r="O2" s="48"/>
      <c r="P2" s="48"/>
      <c r="Q2" s="48"/>
      <c r="R2" s="48"/>
      <c r="S2" s="48"/>
      <c r="T2" s="48"/>
      <c r="U2" s="48"/>
      <c r="V2" s="48"/>
      <c r="W2" s="48"/>
      <c r="X2" s="48"/>
      <c r="Y2" s="48"/>
      <c r="Z2" s="59"/>
    </row>
    <row r="3" ht="6.95" customHeight="1">
      <c r="B3" s="32"/>
      <c r="Z3" s="34"/>
    </row>
    <row r="4" ht="13.5" customHeight="1">
      <c r="B4" s="50" t="s">
        <v>859</v>
      </c>
      <c r="Z4" s="34"/>
    </row>
    <row r="5" ht="12" customHeight="1">
      <c r="B5" s="53" t="s">
        <v>36</v>
      </c>
      <c r="Z5" s="34"/>
    </row>
    <row r="6" ht="6.95" customHeight="1">
      <c r="B6" s="51"/>
      <c r="C6" s="41"/>
      <c r="D6" s="42"/>
      <c r="E6" s="42"/>
      <c r="F6" s="42"/>
      <c r="G6" s="42"/>
      <c r="H6" s="42"/>
      <c r="I6" s="42"/>
      <c r="J6" s="42"/>
      <c r="K6" s="42"/>
      <c r="L6" s="42"/>
      <c r="M6" s="42"/>
      <c r="Z6" s="34"/>
    </row>
    <row r="7" ht="12" customHeight="1">
      <c r="B7" s="54"/>
      <c r="C7" s="45" t="s">
        <v>67</v>
      </c>
      <c r="D7" s="45" t="s">
        <v>67</v>
      </c>
      <c r="E7" s="45" t="s">
        <v>68</v>
      </c>
      <c r="F7" s="45" t="s">
        <v>68</v>
      </c>
      <c r="G7" s="45" t="s">
        <v>69</v>
      </c>
      <c r="H7" s="45" t="s">
        <v>69</v>
      </c>
      <c r="I7" s="45" t="s">
        <v>70</v>
      </c>
      <c r="J7" s="45" t="s">
        <v>70</v>
      </c>
      <c r="K7" s="45" t="s">
        <v>71</v>
      </c>
      <c r="L7" s="45" t="s">
        <v>71</v>
      </c>
      <c r="M7" s="45" t="s">
        <v>72</v>
      </c>
      <c r="N7" s="45" t="s">
        <v>72</v>
      </c>
      <c r="O7" s="45" t="s">
        <v>73</v>
      </c>
      <c r="P7" s="45" t="s">
        <v>73</v>
      </c>
      <c r="Q7" s="45" t="s">
        <v>74</v>
      </c>
      <c r="R7" s="45" t="s">
        <v>74</v>
      </c>
      <c r="S7" s="45" t="s">
        <v>75</v>
      </c>
      <c r="T7" s="45" t="s">
        <v>75</v>
      </c>
      <c r="U7" s="45" t="s">
        <v>76</v>
      </c>
      <c r="V7" s="45" t="s">
        <v>76</v>
      </c>
      <c r="W7" s="45" t="s">
        <v>77</v>
      </c>
      <c r="X7" s="45" t="s">
        <v>77</v>
      </c>
      <c r="Y7" s="45" t="s">
        <v>78</v>
      </c>
      <c r="Z7" s="57" t="s">
        <v>78</v>
      </c>
    </row>
    <row r="8">
      <c r="B8" s="49"/>
      <c r="C8" s="43" t="s">
        <v>226</v>
      </c>
      <c r="D8" s="44"/>
      <c r="E8" s="44"/>
      <c r="F8" s="44"/>
      <c r="G8" s="44"/>
      <c r="H8" s="44"/>
      <c r="I8" s="44"/>
      <c r="J8" s="44"/>
      <c r="K8" s="44"/>
      <c r="L8" s="44"/>
      <c r="M8" s="44"/>
      <c r="Z8" s="34"/>
    </row>
    <row r="9">
      <c r="B9" s="65" t="s">
        <v>146</v>
      </c>
      <c r="C9" s="61"/>
      <c r="D9" s="61"/>
      <c r="E9" s="61"/>
      <c r="F9" s="61"/>
      <c r="G9" s="61"/>
      <c r="H9" s="61"/>
      <c r="I9" s="61"/>
      <c r="J9" s="61"/>
      <c r="K9" s="61"/>
      <c r="L9" s="61"/>
      <c r="M9" s="61"/>
      <c r="N9" s="61"/>
      <c r="O9" s="61"/>
      <c r="P9" s="61"/>
      <c r="Q9" s="61"/>
      <c r="R9" s="61"/>
      <c r="S9" s="61"/>
      <c r="T9" s="61"/>
      <c r="U9" s="61"/>
      <c r="V9" s="61"/>
      <c r="W9" s="61"/>
      <c r="X9" s="61"/>
      <c r="Y9" s="61"/>
      <c r="Z9" s="68"/>
    </row>
    <row r="10">
      <c r="B10" s="63" t="s">
        <v>147</v>
      </c>
      <c r="C10" s="62" t="s">
        <v>860</v>
      </c>
      <c r="D10" s="62" t="s">
        <v>861</v>
      </c>
      <c r="E10" s="62" t="s">
        <v>862</v>
      </c>
      <c r="F10" s="62" t="s">
        <v>863</v>
      </c>
      <c r="G10" s="62" t="s">
        <v>864</v>
      </c>
      <c r="H10" s="62" t="s">
        <v>865</v>
      </c>
      <c r="I10" s="62" t="s">
        <v>866</v>
      </c>
      <c r="J10" s="62" t="s">
        <v>867</v>
      </c>
      <c r="K10" s="62" t="s">
        <v>868</v>
      </c>
      <c r="L10" s="62" t="s">
        <v>869</v>
      </c>
      <c r="M10" s="62" t="s">
        <v>870</v>
      </c>
      <c r="N10" s="62" t="s">
        <v>871</v>
      </c>
      <c r="O10" s="62" t="s">
        <v>872</v>
      </c>
      <c r="P10" s="62" t="s">
        <v>873</v>
      </c>
      <c r="Q10" s="62" t="s">
        <v>874</v>
      </c>
      <c r="R10" s="62" t="s">
        <v>875</v>
      </c>
      <c r="S10" s="62" t="s">
        <v>876</v>
      </c>
      <c r="T10" s="62" t="s">
        <v>877</v>
      </c>
      <c r="U10" s="62" t="s">
        <v>878</v>
      </c>
      <c r="V10" s="62" t="s">
        <v>879</v>
      </c>
      <c r="W10" s="62" t="s">
        <v>880</v>
      </c>
      <c r="X10" s="62" t="s">
        <v>881</v>
      </c>
      <c r="Y10" s="62" t="s">
        <v>882</v>
      </c>
      <c r="Z10" s="69" t="s">
        <v>883</v>
      </c>
    </row>
    <row r="11">
      <c r="B11" s="64" t="s">
        <v>160</v>
      </c>
      <c r="C11" s="60" t="s">
        <v>884</v>
      </c>
      <c r="D11" s="60" t="s">
        <v>885</v>
      </c>
      <c r="E11" s="60" t="s">
        <v>886</v>
      </c>
      <c r="F11" s="60" t="s">
        <v>887</v>
      </c>
      <c r="G11" s="60" t="s">
        <v>888</v>
      </c>
      <c r="H11" s="60" t="s">
        <v>889</v>
      </c>
      <c r="I11" s="60" t="s">
        <v>890</v>
      </c>
      <c r="J11" s="60" t="s">
        <v>891</v>
      </c>
      <c r="K11" s="60" t="s">
        <v>892</v>
      </c>
      <c r="L11" s="60" t="s">
        <v>893</v>
      </c>
      <c r="M11" s="60" t="s">
        <v>894</v>
      </c>
      <c r="N11" s="60" t="s">
        <v>895</v>
      </c>
      <c r="O11" s="60" t="s">
        <v>896</v>
      </c>
      <c r="P11" s="60" t="s">
        <v>897</v>
      </c>
      <c r="Q11" s="60" t="s">
        <v>888</v>
      </c>
      <c r="R11" s="60" t="s">
        <v>898</v>
      </c>
      <c r="S11" s="60" t="s">
        <v>899</v>
      </c>
      <c r="T11" s="60" t="s">
        <v>900</v>
      </c>
      <c r="U11" s="60" t="s">
        <v>901</v>
      </c>
      <c r="V11" s="60" t="s">
        <v>902</v>
      </c>
      <c r="W11" s="60" t="s">
        <v>903</v>
      </c>
      <c r="X11" s="60" t="s">
        <v>904</v>
      </c>
      <c r="Y11" s="60" t="s">
        <v>905</v>
      </c>
      <c r="Z11" s="67" t="s">
        <v>906</v>
      </c>
    </row>
    <row r="12">
      <c r="B12" s="63" t="s">
        <v>173</v>
      </c>
      <c r="C12" s="62" t="s">
        <v>907</v>
      </c>
      <c r="D12" s="62" t="s">
        <v>908</v>
      </c>
      <c r="E12" s="62" t="s">
        <v>909</v>
      </c>
      <c r="F12" s="62" t="s">
        <v>910</v>
      </c>
      <c r="G12" s="62" t="s">
        <v>911</v>
      </c>
      <c r="H12" s="62" t="s">
        <v>912</v>
      </c>
      <c r="I12" s="62" t="s">
        <v>913</v>
      </c>
      <c r="J12" s="62" t="s">
        <v>914</v>
      </c>
      <c r="K12" s="62" t="s">
        <v>915</v>
      </c>
      <c r="L12" s="62" t="s">
        <v>916</v>
      </c>
      <c r="M12" s="62" t="s">
        <v>917</v>
      </c>
      <c r="N12" s="62" t="s">
        <v>918</v>
      </c>
      <c r="O12" s="62" t="s">
        <v>919</v>
      </c>
      <c r="P12" s="62" t="s">
        <v>920</v>
      </c>
      <c r="Q12" s="62" t="s">
        <v>921</v>
      </c>
      <c r="R12" s="62" t="s">
        <v>922</v>
      </c>
      <c r="S12" s="62" t="s">
        <v>923</v>
      </c>
      <c r="T12" s="62" t="s">
        <v>924</v>
      </c>
      <c r="U12" s="62" t="s">
        <v>925</v>
      </c>
      <c r="V12" s="62" t="s">
        <v>926</v>
      </c>
      <c r="W12" s="62" t="s">
        <v>927</v>
      </c>
      <c r="X12" s="62" t="s">
        <v>928</v>
      </c>
      <c r="Y12" s="62" t="s">
        <v>929</v>
      </c>
      <c r="Z12" s="69" t="s">
        <v>930</v>
      </c>
    </row>
    <row r="13">
      <c r="B13" s="65" t="s">
        <v>186</v>
      </c>
      <c r="C13" s="61"/>
      <c r="D13" s="61"/>
      <c r="E13" s="61"/>
      <c r="F13" s="61"/>
      <c r="G13" s="61"/>
      <c r="H13" s="61"/>
      <c r="I13" s="61"/>
      <c r="J13" s="61"/>
      <c r="K13" s="61"/>
      <c r="L13" s="61"/>
      <c r="M13" s="61"/>
      <c r="N13" s="61"/>
      <c r="O13" s="61"/>
      <c r="P13" s="61"/>
      <c r="Q13" s="61"/>
      <c r="R13" s="61"/>
      <c r="S13" s="61"/>
      <c r="T13" s="61"/>
      <c r="U13" s="61"/>
      <c r="V13" s="61"/>
      <c r="W13" s="61"/>
      <c r="X13" s="61"/>
      <c r="Y13" s="61"/>
      <c r="Z13" s="68"/>
    </row>
    <row r="14">
      <c r="B14" s="63" t="s">
        <v>147</v>
      </c>
      <c r="C14" s="62" t="s">
        <v>931</v>
      </c>
      <c r="D14" s="62" t="s">
        <v>932</v>
      </c>
      <c r="E14" s="62" t="s">
        <v>933</v>
      </c>
      <c r="F14" s="62" t="s">
        <v>934</v>
      </c>
      <c r="G14" s="62" t="s">
        <v>935</v>
      </c>
      <c r="H14" s="62" t="s">
        <v>936</v>
      </c>
      <c r="I14" s="62" t="s">
        <v>937</v>
      </c>
      <c r="J14" s="62" t="s">
        <v>938</v>
      </c>
      <c r="K14" s="62" t="s">
        <v>939</v>
      </c>
      <c r="L14" s="62" t="s">
        <v>940</v>
      </c>
      <c r="M14" s="62" t="s">
        <v>941</v>
      </c>
      <c r="N14" s="62" t="s">
        <v>942</v>
      </c>
      <c r="O14" s="62" t="s">
        <v>943</v>
      </c>
      <c r="P14" s="62" t="s">
        <v>944</v>
      </c>
      <c r="Q14" s="62" t="s">
        <v>945</v>
      </c>
      <c r="R14" s="62" t="s">
        <v>946</v>
      </c>
      <c r="S14" s="62" t="s">
        <v>947</v>
      </c>
      <c r="T14" s="62" t="s">
        <v>948</v>
      </c>
      <c r="U14" s="62" t="s">
        <v>949</v>
      </c>
      <c r="V14" s="62" t="s">
        <v>950</v>
      </c>
      <c r="W14" s="62" t="s">
        <v>951</v>
      </c>
      <c r="X14" s="62" t="s">
        <v>952</v>
      </c>
      <c r="Y14" s="62" t="s">
        <v>953</v>
      </c>
      <c r="Z14" s="69" t="s">
        <v>954</v>
      </c>
    </row>
    <row r="15">
      <c r="B15" s="64" t="s">
        <v>160</v>
      </c>
      <c r="C15" s="60" t="s">
        <v>955</v>
      </c>
      <c r="D15" s="60" t="s">
        <v>956</v>
      </c>
      <c r="E15" s="60" t="s">
        <v>957</v>
      </c>
      <c r="F15" s="60" t="s">
        <v>958</v>
      </c>
      <c r="G15" s="60" t="s">
        <v>959</v>
      </c>
      <c r="H15" s="60" t="s">
        <v>960</v>
      </c>
      <c r="I15" s="60" t="s">
        <v>961</v>
      </c>
      <c r="J15" s="60" t="s">
        <v>962</v>
      </c>
      <c r="K15" s="60" t="s">
        <v>963</v>
      </c>
      <c r="L15" s="60" t="s">
        <v>964</v>
      </c>
      <c r="M15" s="60" t="s">
        <v>965</v>
      </c>
      <c r="N15" s="60" t="s">
        <v>966</v>
      </c>
      <c r="O15" s="60" t="s">
        <v>967</v>
      </c>
      <c r="P15" s="60" t="s">
        <v>968</v>
      </c>
      <c r="Q15" s="60" t="s">
        <v>884</v>
      </c>
      <c r="R15" s="60" t="s">
        <v>969</v>
      </c>
      <c r="S15" s="60" t="s">
        <v>886</v>
      </c>
      <c r="T15" s="60" t="s">
        <v>970</v>
      </c>
      <c r="U15" s="60" t="s">
        <v>971</v>
      </c>
      <c r="V15" s="60" t="s">
        <v>972</v>
      </c>
      <c r="W15" s="60" t="s">
        <v>973</v>
      </c>
      <c r="X15" s="60" t="s">
        <v>974</v>
      </c>
      <c r="Y15" s="60" t="s">
        <v>975</v>
      </c>
      <c r="Z15" s="67" t="s">
        <v>976</v>
      </c>
    </row>
    <row r="16">
      <c r="B16" s="66" t="s">
        <v>173</v>
      </c>
      <c r="C16" s="46" t="s">
        <v>862</v>
      </c>
      <c r="D16" s="46" t="s">
        <v>977</v>
      </c>
      <c r="E16" s="46" t="s">
        <v>978</v>
      </c>
      <c r="F16" s="46" t="s">
        <v>979</v>
      </c>
      <c r="G16" s="46" t="s">
        <v>980</v>
      </c>
      <c r="H16" s="46" t="s">
        <v>981</v>
      </c>
      <c r="I16" s="46" t="s">
        <v>982</v>
      </c>
      <c r="J16" s="46" t="s">
        <v>983</v>
      </c>
      <c r="K16" s="46" t="s">
        <v>984</v>
      </c>
      <c r="L16" s="46" t="s">
        <v>985</v>
      </c>
      <c r="M16" s="46" t="s">
        <v>986</v>
      </c>
      <c r="N16" s="46" t="s">
        <v>987</v>
      </c>
      <c r="O16" s="46" t="s">
        <v>986</v>
      </c>
      <c r="P16" s="46" t="s">
        <v>987</v>
      </c>
      <c r="Q16" s="46" t="s">
        <v>988</v>
      </c>
      <c r="R16" s="46" t="s">
        <v>989</v>
      </c>
      <c r="S16" s="46" t="s">
        <v>990</v>
      </c>
      <c r="T16" s="46" t="s">
        <v>991</v>
      </c>
      <c r="U16" s="46" t="s">
        <v>992</v>
      </c>
      <c r="V16" s="46" t="s">
        <v>993</v>
      </c>
      <c r="W16" s="46" t="s">
        <v>994</v>
      </c>
      <c r="X16" s="46" t="s">
        <v>995</v>
      </c>
      <c r="Y16" s="46" t="s">
        <v>996</v>
      </c>
      <c r="Z16" s="58" t="s">
        <v>997</v>
      </c>
    </row>
    <row r="17">
      <c r="B17" t="s">
        <v>223</v>
      </c>
    </row>
    <row r="18">
      <c r="B18" t="s">
        <v>224</v>
      </c>
    </row>
  </sheetData>
  <sheetProtection selectLockedCells="0" selectUnlockedCells="0" objects="1" sheet="1"/>
  <mergeCells count="14">
    <mergeCell ref="C2:Z2"/>
    <mergeCell ref="C8:Z8"/>
    <mergeCell ref="C7:D7"/>
    <mergeCell ref="E7:F7"/>
    <mergeCell ref="G7:H7"/>
    <mergeCell ref="I7:J7"/>
    <mergeCell ref="K7:L7"/>
    <mergeCell ref="M7:N7"/>
    <mergeCell ref="O7:P7"/>
    <mergeCell ref="Q7:R7"/>
    <mergeCell ref="S7:T7"/>
    <mergeCell ref="U7:V7"/>
    <mergeCell ref="W7:X7"/>
    <mergeCell ref="Y7:Z7"/>
  </mergeCells>
  <hyperlinks>
    <hyperlink ref="C2:J2" display="TOC" location="TOC!A1"/>
    <hyperlink ref="C2" display="Table of Contents" location="'Table of contents'!A1"/>
  </hyperlinks>
  <pageMargins left="0.7" right="0.7" top="0.75" bottom="0.75" header="0.3" footer="0.3"/>
  <pageSetup paperSize="9" orientation="portrait" r:id="rId2"/>
  <drawing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tabColor theme="9"/>
  </sheetPr>
  <dimension ref="A1"/>
  <sheetViews>
    <sheetView showGridLines="0" showRowColHeaders="0" workbookViewId="0">
      <pane xSplit="2" ySplit="8" topLeftCell="C9" activePane="bottomRight" state="frozen"/>
      <selection pane="topRight" activeCell="B1" sqref="B1"/>
      <selection pane="bottomLeft" activeCell="A6" sqref="A6"/>
      <selection pane="bottomRight" activeCell="B2" sqref="B2"/>
    </sheetView>
  </sheetViews>
  <sheetFormatPr defaultRowHeight="15.0" baseColWidth="10"/>
  <cols>
    <col min="1" max="1" width="1.5" hidden="0" customWidth="1"/>
    <col min="2" max="2" width="35.83203125" hidden="0" customWidth="1"/>
  </cols>
  <sheetData>
    <row r="1" ht="9" customHeight="1"/>
    <row r="2" ht="39.950000000000003" customHeight="1">
      <c r="B2" s="56"/>
      <c r="C2" s="47" t="s">
        <v>0</v>
      </c>
      <c r="D2" s="48"/>
      <c r="E2" s="48"/>
      <c r="F2" s="48"/>
      <c r="G2" s="48"/>
      <c r="H2" s="48"/>
      <c r="I2" s="48"/>
      <c r="J2" s="48"/>
      <c r="K2" s="48"/>
      <c r="L2" s="48"/>
      <c r="M2" s="48"/>
      <c r="N2" s="59"/>
    </row>
    <row r="3" ht="6.95" customHeight="1">
      <c r="B3" s="32"/>
      <c r="N3" s="34"/>
    </row>
    <row r="4" ht="13.5" customHeight="1">
      <c r="B4" s="50" t="s">
        <v>998</v>
      </c>
      <c r="N4" s="34"/>
    </row>
    <row r="5" ht="12" customHeight="1">
      <c r="B5" s="53" t="s">
        <v>36</v>
      </c>
      <c r="N5" s="34"/>
    </row>
    <row r="6" ht="6.95" customHeight="1">
      <c r="B6" s="51"/>
      <c r="C6" s="41"/>
      <c r="D6" s="42"/>
      <c r="E6" s="42"/>
      <c r="F6" s="42"/>
      <c r="G6" s="42"/>
      <c r="H6" s="42"/>
      <c r="I6" s="42"/>
      <c r="J6" s="42"/>
      <c r="K6" s="42"/>
      <c r="L6" s="42"/>
      <c r="M6" s="42"/>
      <c r="N6" s="34"/>
    </row>
    <row r="7" ht="12" customHeight="1">
      <c r="B7" s="54"/>
      <c r="C7" s="45" t="s">
        <v>67</v>
      </c>
      <c r="D7" s="45" t="s">
        <v>68</v>
      </c>
      <c r="E7" s="45" t="s">
        <v>69</v>
      </c>
      <c r="F7" s="45" t="s">
        <v>70</v>
      </c>
      <c r="G7" s="45" t="s">
        <v>71</v>
      </c>
      <c r="H7" s="45" t="s">
        <v>72</v>
      </c>
      <c r="I7" s="45" t="s">
        <v>73</v>
      </c>
      <c r="J7" s="45" t="s">
        <v>74</v>
      </c>
      <c r="K7" s="45" t="s">
        <v>75</v>
      </c>
      <c r="L7" s="45" t="s">
        <v>76</v>
      </c>
      <c r="M7" s="45" t="s">
        <v>77</v>
      </c>
      <c r="N7" s="57" t="s">
        <v>78</v>
      </c>
    </row>
    <row r="8">
      <c r="B8" s="49"/>
      <c r="C8" s="43" t="s">
        <v>371</v>
      </c>
      <c r="D8" s="44"/>
      <c r="E8" s="44"/>
      <c r="F8" s="44"/>
      <c r="G8" s="44"/>
      <c r="H8" s="44"/>
      <c r="I8" s="44"/>
      <c r="J8" s="44"/>
      <c r="K8" s="44"/>
      <c r="L8" s="44"/>
      <c r="M8" s="44"/>
      <c r="N8" s="34"/>
    </row>
    <row r="9">
      <c r="B9" s="65" t="s">
        <v>146</v>
      </c>
      <c r="C9" s="61"/>
      <c r="D9" s="61"/>
      <c r="E9" s="61"/>
      <c r="F9" s="61"/>
      <c r="G9" s="61"/>
      <c r="H9" s="61"/>
      <c r="I9" s="61"/>
      <c r="J9" s="61"/>
      <c r="K9" s="61"/>
      <c r="L9" s="61"/>
      <c r="M9" s="61"/>
      <c r="N9" s="68"/>
    </row>
    <row r="10">
      <c r="B10" s="63" t="s">
        <v>147</v>
      </c>
      <c r="C10" s="62" t="s">
        <v>608</v>
      </c>
      <c r="D10" s="62" t="s">
        <v>608</v>
      </c>
      <c r="E10" s="62" t="s">
        <v>489</v>
      </c>
      <c r="F10" s="62" t="s">
        <v>489</v>
      </c>
      <c r="G10" s="62" t="s">
        <v>608</v>
      </c>
      <c r="H10" s="62" t="s">
        <v>489</v>
      </c>
      <c r="I10" s="62" t="s">
        <v>608</v>
      </c>
      <c r="J10" s="62" t="s">
        <v>614</v>
      </c>
      <c r="K10" s="62" t="s">
        <v>608</v>
      </c>
      <c r="L10" s="62" t="s">
        <v>615</v>
      </c>
      <c r="M10" s="62" t="s">
        <v>999</v>
      </c>
      <c r="N10" s="69" t="s">
        <v>611</v>
      </c>
    </row>
    <row r="11">
      <c r="B11" s="64" t="s">
        <v>160</v>
      </c>
      <c r="C11" s="60" t="s">
        <v>489</v>
      </c>
      <c r="D11" s="60" t="s">
        <v>614</v>
      </c>
      <c r="E11" s="60" t="s">
        <v>608</v>
      </c>
      <c r="F11" s="60" t="s">
        <v>608</v>
      </c>
      <c r="G11" s="60" t="s">
        <v>614</v>
      </c>
      <c r="H11" s="60" t="s">
        <v>614</v>
      </c>
      <c r="I11" s="60" t="s">
        <v>608</v>
      </c>
      <c r="J11" s="60" t="s">
        <v>1000</v>
      </c>
      <c r="K11" s="60" t="s">
        <v>614</v>
      </c>
      <c r="L11" s="60" t="s">
        <v>1001</v>
      </c>
      <c r="M11" s="60" t="s">
        <v>611</v>
      </c>
      <c r="N11" s="67" t="s">
        <v>1001</v>
      </c>
    </row>
    <row r="12">
      <c r="B12" s="63" t="s">
        <v>173</v>
      </c>
      <c r="C12" s="62" t="s">
        <v>608</v>
      </c>
      <c r="D12" s="62" t="s">
        <v>608</v>
      </c>
      <c r="E12" s="62" t="s">
        <v>489</v>
      </c>
      <c r="F12" s="62" t="s">
        <v>608</v>
      </c>
      <c r="G12" s="62" t="s">
        <v>1002</v>
      </c>
      <c r="H12" s="62" t="s">
        <v>608</v>
      </c>
      <c r="I12" s="62" t="s">
        <v>608</v>
      </c>
      <c r="J12" s="62" t="s">
        <v>1003</v>
      </c>
      <c r="K12" s="62" t="s">
        <v>608</v>
      </c>
      <c r="L12" s="62" t="s">
        <v>1004</v>
      </c>
      <c r="M12" s="62" t="s">
        <v>611</v>
      </c>
      <c r="N12" s="69" t="s">
        <v>615</v>
      </c>
    </row>
    <row r="13">
      <c r="B13" s="65" t="s">
        <v>186</v>
      </c>
      <c r="C13" s="61"/>
      <c r="D13" s="61"/>
      <c r="E13" s="61"/>
      <c r="F13" s="61"/>
      <c r="G13" s="61"/>
      <c r="H13" s="61"/>
      <c r="I13" s="61"/>
      <c r="J13" s="61"/>
      <c r="K13" s="61"/>
      <c r="L13" s="61"/>
      <c r="M13" s="61"/>
      <c r="N13" s="68"/>
    </row>
    <row r="14">
      <c r="B14" s="63" t="s">
        <v>147</v>
      </c>
      <c r="C14" s="62" t="s">
        <v>614</v>
      </c>
      <c r="D14" s="62" t="s">
        <v>614</v>
      </c>
      <c r="E14" s="62" t="s">
        <v>614</v>
      </c>
      <c r="F14" s="62" t="s">
        <v>614</v>
      </c>
      <c r="G14" s="62" t="s">
        <v>614</v>
      </c>
      <c r="H14" s="62" t="s">
        <v>614</v>
      </c>
      <c r="I14" s="62" t="s">
        <v>614</v>
      </c>
      <c r="J14" s="62" t="s">
        <v>1003</v>
      </c>
      <c r="K14" s="62" t="s">
        <v>1003</v>
      </c>
      <c r="L14" s="62" t="s">
        <v>1001</v>
      </c>
      <c r="M14" s="62" t="s">
        <v>1001</v>
      </c>
      <c r="N14" s="69" t="s">
        <v>1001</v>
      </c>
    </row>
    <row r="15">
      <c r="B15" s="64" t="s">
        <v>160</v>
      </c>
      <c r="C15" s="60" t="s">
        <v>614</v>
      </c>
      <c r="D15" s="60" t="s">
        <v>614</v>
      </c>
      <c r="E15" s="60" t="s">
        <v>614</v>
      </c>
      <c r="F15" s="60" t="s">
        <v>614</v>
      </c>
      <c r="G15" s="60" t="s">
        <v>1003</v>
      </c>
      <c r="H15" s="60" t="s">
        <v>1003</v>
      </c>
      <c r="I15" s="60" t="s">
        <v>1003</v>
      </c>
      <c r="J15" s="60" t="s">
        <v>1003</v>
      </c>
      <c r="K15" s="60" t="s">
        <v>1000</v>
      </c>
      <c r="L15" s="60" t="s">
        <v>1001</v>
      </c>
      <c r="M15" s="60" t="s">
        <v>1005</v>
      </c>
      <c r="N15" s="67" t="s">
        <v>1005</v>
      </c>
    </row>
    <row r="16">
      <c r="B16" s="66" t="s">
        <v>173</v>
      </c>
      <c r="C16" s="46" t="s">
        <v>614</v>
      </c>
      <c r="D16" s="46" t="s">
        <v>614</v>
      </c>
      <c r="E16" s="46" t="s">
        <v>614</v>
      </c>
      <c r="F16" s="46" t="s">
        <v>614</v>
      </c>
      <c r="G16" s="46" t="s">
        <v>1003</v>
      </c>
      <c r="H16" s="46" t="s">
        <v>1003</v>
      </c>
      <c r="I16" s="46" t="s">
        <v>1003</v>
      </c>
      <c r="J16" s="46" t="s">
        <v>1003</v>
      </c>
      <c r="K16" s="46" t="s">
        <v>1003</v>
      </c>
      <c r="L16" s="46" t="s">
        <v>1001</v>
      </c>
      <c r="M16" s="46" t="s">
        <v>1001</v>
      </c>
      <c r="N16" s="58" t="s">
        <v>1001</v>
      </c>
    </row>
    <row r="17">
      <c r="B17" t="s">
        <v>223</v>
      </c>
    </row>
    <row r="18">
      <c r="B18" t="s">
        <v>224</v>
      </c>
    </row>
  </sheetData>
  <sheetProtection selectLockedCells="0" selectUnlockedCells="0" objects="1" sheet="1"/>
  <mergeCells count="14">
    <mergeCell ref="C2:N2"/>
    <mergeCell ref="C8:N8"/>
    <mergeCell ref="C7:C7"/>
    <mergeCell ref="D7:D7"/>
    <mergeCell ref="E7:E7"/>
    <mergeCell ref="F7:F7"/>
    <mergeCell ref="G7:G7"/>
    <mergeCell ref="H7:H7"/>
    <mergeCell ref="I7:I7"/>
    <mergeCell ref="J7:J7"/>
    <mergeCell ref="K7:K7"/>
    <mergeCell ref="L7:L7"/>
    <mergeCell ref="M7:M7"/>
    <mergeCell ref="N7:N7"/>
  </mergeCells>
  <hyperlinks>
    <hyperlink ref="C2:J2" display="TOC" location="TOC!A1"/>
    <hyperlink ref="C2" display="Table of Contents" location="'Table of contents'!A1"/>
  </hyperlinks>
  <pageMargins left="0.7" right="0.7" top="0.75" bottom="0.75" header="0.3" footer="0.3"/>
  <pageSetup paperSize="9" orientation="portrait" r:id="rId2"/>
  <drawing r:id="rId1"/>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tabColor theme="9"/>
  </sheetPr>
  <dimension ref="A1"/>
  <sheetViews>
    <sheetView showGridLines="0" showRowColHeaders="0" workbookViewId="0">
      <pane xSplit="2" ySplit="8" topLeftCell="C9" activePane="bottomRight" state="frozen"/>
      <selection pane="topRight" activeCell="B1" sqref="B1"/>
      <selection pane="bottomLeft" activeCell="A6" sqref="A6"/>
      <selection pane="bottomRight" activeCell="B2" sqref="B2"/>
    </sheetView>
  </sheetViews>
  <sheetFormatPr defaultRowHeight="15.0" baseColWidth="10"/>
  <cols>
    <col min="1" max="1" width="1.5" hidden="0" customWidth="1"/>
    <col min="2" max="2" width="35.83203125" hidden="0" customWidth="1"/>
  </cols>
  <sheetData>
    <row r="1" ht="9" customHeight="1"/>
    <row r="2" ht="39.950000000000003" customHeight="1">
      <c r="B2" s="56"/>
      <c r="C2" s="47" t="s">
        <v>0</v>
      </c>
      <c r="D2" s="48"/>
      <c r="E2" s="48"/>
      <c r="F2" s="48"/>
      <c r="G2" s="48"/>
      <c r="H2" s="48"/>
      <c r="I2" s="48"/>
      <c r="J2" s="48"/>
      <c r="K2" s="48"/>
      <c r="L2" s="48"/>
      <c r="M2" s="48"/>
      <c r="N2" s="59"/>
    </row>
    <row r="3" ht="6.95" customHeight="1">
      <c r="B3" s="32"/>
      <c r="N3" s="34"/>
    </row>
    <row r="4" ht="13.5" customHeight="1">
      <c r="B4" s="50" t="s">
        <v>1006</v>
      </c>
      <c r="N4" s="34"/>
    </row>
    <row r="5" ht="12" customHeight="1">
      <c r="B5" s="53" t="s">
        <v>36</v>
      </c>
      <c r="N5" s="34"/>
    </row>
    <row r="6" ht="6.95" customHeight="1">
      <c r="B6" s="51"/>
      <c r="C6" s="41"/>
      <c r="D6" s="42"/>
      <c r="E6" s="42"/>
      <c r="F6" s="42"/>
      <c r="G6" s="42"/>
      <c r="H6" s="42"/>
      <c r="I6" s="42"/>
      <c r="J6" s="42"/>
      <c r="K6" s="42"/>
      <c r="L6" s="42"/>
      <c r="M6" s="42"/>
      <c r="N6" s="34"/>
    </row>
    <row r="7" ht="12" customHeight="1">
      <c r="B7" s="54"/>
      <c r="C7" s="45" t="s">
        <v>67</v>
      </c>
      <c r="D7" s="45" t="s">
        <v>68</v>
      </c>
      <c r="E7" s="45" t="s">
        <v>69</v>
      </c>
      <c r="F7" s="45" t="s">
        <v>70</v>
      </c>
      <c r="G7" s="45" t="s">
        <v>71</v>
      </c>
      <c r="H7" s="45" t="s">
        <v>72</v>
      </c>
      <c r="I7" s="45" t="s">
        <v>73</v>
      </c>
      <c r="J7" s="45" t="s">
        <v>74</v>
      </c>
      <c r="K7" s="45" t="s">
        <v>75</v>
      </c>
      <c r="L7" s="45" t="s">
        <v>76</v>
      </c>
      <c r="M7" s="45" t="s">
        <v>77</v>
      </c>
      <c r="N7" s="57" t="s">
        <v>78</v>
      </c>
    </row>
    <row r="8">
      <c r="B8" s="49"/>
      <c r="C8" s="43" t="s">
        <v>54</v>
      </c>
      <c r="D8" s="44"/>
      <c r="E8" s="44"/>
      <c r="F8" s="44"/>
      <c r="G8" s="44"/>
      <c r="H8" s="44"/>
      <c r="I8" s="44"/>
      <c r="J8" s="44"/>
      <c r="K8" s="44"/>
      <c r="L8" s="44"/>
      <c r="M8" s="44"/>
      <c r="N8" s="34"/>
    </row>
    <row r="9">
      <c r="B9" s="65" t="s">
        <v>146</v>
      </c>
      <c r="C9" s="61"/>
      <c r="D9" s="61"/>
      <c r="E9" s="61"/>
      <c r="F9" s="61"/>
      <c r="G9" s="61"/>
      <c r="H9" s="61"/>
      <c r="I9" s="61"/>
      <c r="J9" s="61"/>
      <c r="K9" s="61"/>
      <c r="L9" s="61"/>
      <c r="M9" s="61"/>
      <c r="N9" s="68"/>
    </row>
    <row r="10">
      <c r="B10" s="63" t="s">
        <v>147</v>
      </c>
      <c r="C10" s="62" t="s">
        <v>1007</v>
      </c>
      <c r="D10" s="62" t="s">
        <v>626</v>
      </c>
      <c r="E10" s="62" t="s">
        <v>625</v>
      </c>
      <c r="F10" s="62" t="s">
        <v>702</v>
      </c>
      <c r="G10" s="62" t="s">
        <v>626</v>
      </c>
      <c r="H10" s="62" t="s">
        <v>1008</v>
      </c>
      <c r="I10" s="62" t="s">
        <v>625</v>
      </c>
      <c r="J10" s="62" t="s">
        <v>1009</v>
      </c>
      <c r="K10" s="62" t="s">
        <v>702</v>
      </c>
      <c r="L10" s="62" t="s">
        <v>1010</v>
      </c>
      <c r="M10" s="62" t="s">
        <v>1011</v>
      </c>
      <c r="N10" s="69" t="s">
        <v>1012</v>
      </c>
    </row>
    <row r="11">
      <c r="B11" s="64" t="s">
        <v>160</v>
      </c>
      <c r="C11" s="60" t="s">
        <v>626</v>
      </c>
      <c r="D11" s="60" t="s">
        <v>1013</v>
      </c>
      <c r="E11" s="60" t="s">
        <v>1014</v>
      </c>
      <c r="F11" s="60" t="s">
        <v>1015</v>
      </c>
      <c r="G11" s="60" t="s">
        <v>1016</v>
      </c>
      <c r="H11" s="60" t="s">
        <v>1007</v>
      </c>
      <c r="I11" s="60" t="s">
        <v>626</v>
      </c>
      <c r="J11" s="60" t="s">
        <v>1017</v>
      </c>
      <c r="K11" s="60" t="s">
        <v>625</v>
      </c>
      <c r="L11" s="60" t="s">
        <v>1009</v>
      </c>
      <c r="M11" s="60" t="s">
        <v>1017</v>
      </c>
      <c r="N11" s="67" t="s">
        <v>1018</v>
      </c>
    </row>
    <row r="12">
      <c r="B12" s="63" t="s">
        <v>173</v>
      </c>
      <c r="C12" s="62" t="s">
        <v>1019</v>
      </c>
      <c r="D12" s="62" t="s">
        <v>1020</v>
      </c>
      <c r="E12" s="62" t="s">
        <v>628</v>
      </c>
      <c r="F12" s="62" t="s">
        <v>1007</v>
      </c>
      <c r="G12" s="62" t="s">
        <v>1021</v>
      </c>
      <c r="H12" s="62" t="s">
        <v>619</v>
      </c>
      <c r="I12" s="62" t="s">
        <v>1022</v>
      </c>
      <c r="J12" s="62" t="s">
        <v>1018</v>
      </c>
      <c r="K12" s="62" t="s">
        <v>627</v>
      </c>
      <c r="L12" s="62" t="s">
        <v>1023</v>
      </c>
      <c r="M12" s="62" t="s">
        <v>623</v>
      </c>
      <c r="N12" s="69" t="s">
        <v>632</v>
      </c>
    </row>
    <row r="13">
      <c r="B13" s="65" t="s">
        <v>186</v>
      </c>
      <c r="C13" s="61"/>
      <c r="D13" s="61"/>
      <c r="E13" s="61"/>
      <c r="F13" s="61"/>
      <c r="G13" s="61"/>
      <c r="H13" s="61"/>
      <c r="I13" s="61"/>
      <c r="J13" s="61"/>
      <c r="K13" s="61"/>
      <c r="L13" s="61"/>
      <c r="M13" s="61"/>
      <c r="N13" s="68"/>
    </row>
    <row r="14">
      <c r="B14" s="63" t="s">
        <v>147</v>
      </c>
      <c r="C14" s="62" t="s">
        <v>661</v>
      </c>
      <c r="D14" s="62" t="s">
        <v>1024</v>
      </c>
      <c r="E14" s="62" t="s">
        <v>1025</v>
      </c>
      <c r="F14" s="62" t="s">
        <v>660</v>
      </c>
      <c r="G14" s="62" t="s">
        <v>1026</v>
      </c>
      <c r="H14" s="62" t="s">
        <v>1027</v>
      </c>
      <c r="I14" s="62" t="s">
        <v>1028</v>
      </c>
      <c r="J14" s="62" t="s">
        <v>1029</v>
      </c>
      <c r="K14" s="62" t="s">
        <v>654</v>
      </c>
      <c r="L14" s="62" t="s">
        <v>821</v>
      </c>
      <c r="M14" s="62" t="s">
        <v>1030</v>
      </c>
      <c r="N14" s="69" t="s">
        <v>1031</v>
      </c>
    </row>
    <row r="15">
      <c r="B15" s="64" t="s">
        <v>160</v>
      </c>
      <c r="C15" s="60" t="s">
        <v>1032</v>
      </c>
      <c r="D15" s="60" t="s">
        <v>1033</v>
      </c>
      <c r="E15" s="60" t="s">
        <v>1034</v>
      </c>
      <c r="F15" s="60" t="s">
        <v>1035</v>
      </c>
      <c r="G15" s="60" t="s">
        <v>1036</v>
      </c>
      <c r="H15" s="60" t="s">
        <v>1037</v>
      </c>
      <c r="I15" s="60" t="s">
        <v>1038</v>
      </c>
      <c r="J15" s="60" t="s">
        <v>1039</v>
      </c>
      <c r="K15" s="60" t="s">
        <v>1040</v>
      </c>
      <c r="L15" s="60" t="s">
        <v>1041</v>
      </c>
      <c r="M15" s="60" t="s">
        <v>1042</v>
      </c>
      <c r="N15" s="67" t="s">
        <v>1043</v>
      </c>
    </row>
    <row r="16">
      <c r="B16" s="66" t="s">
        <v>173</v>
      </c>
      <c r="C16" s="46" t="s">
        <v>1044</v>
      </c>
      <c r="D16" s="46" t="s">
        <v>1045</v>
      </c>
      <c r="E16" s="46" t="s">
        <v>1046</v>
      </c>
      <c r="F16" s="46" t="s">
        <v>1047</v>
      </c>
      <c r="G16" s="46" t="s">
        <v>1048</v>
      </c>
      <c r="H16" s="46" t="s">
        <v>1049</v>
      </c>
      <c r="I16" s="46" t="s">
        <v>1050</v>
      </c>
      <c r="J16" s="46" t="s">
        <v>1051</v>
      </c>
      <c r="K16" s="46" t="s">
        <v>1052</v>
      </c>
      <c r="L16" s="46" t="s">
        <v>1053</v>
      </c>
      <c r="M16" s="46" t="s">
        <v>1054</v>
      </c>
      <c r="N16" s="58" t="s">
        <v>1055</v>
      </c>
    </row>
    <row r="17">
      <c r="B17" t="s">
        <v>223</v>
      </c>
    </row>
    <row r="18">
      <c r="B18" t="s">
        <v>224</v>
      </c>
    </row>
  </sheetData>
  <sheetProtection selectLockedCells="0" selectUnlockedCells="0" objects="1" sheet="1"/>
  <mergeCells count="14">
    <mergeCell ref="C2:N2"/>
    <mergeCell ref="C8:N8"/>
    <mergeCell ref="C7:C7"/>
    <mergeCell ref="D7:D7"/>
    <mergeCell ref="E7:E7"/>
    <mergeCell ref="F7:F7"/>
    <mergeCell ref="G7:G7"/>
    <mergeCell ref="H7:H7"/>
    <mergeCell ref="I7:I7"/>
    <mergeCell ref="J7:J7"/>
    <mergeCell ref="K7:K7"/>
    <mergeCell ref="L7:L7"/>
    <mergeCell ref="M7:M7"/>
    <mergeCell ref="N7:N7"/>
  </mergeCells>
  <hyperlinks>
    <hyperlink ref="C2:J2" display="TOC" location="TOC!A1"/>
    <hyperlink ref="C2" display="Table of Contents" location="'Table of contents'!A1"/>
  </hyperlinks>
  <pageMargins left="0.7" right="0.7" top="0.75" bottom="0.75" header="0.3" footer="0.3"/>
  <pageSetup paperSize="9" orientation="portrait" r:id="rId2"/>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tabColor theme="4"/>
  </sheetPr>
  <dimension ref="A1"/>
  <sheetViews>
    <sheetView showGridLines="0" zoomScaleNormal="100" workbookViewId="0"/>
  </sheetViews>
  <sheetFormatPr defaultRowHeight="15.0" baseColWidth="10"/>
  <cols>
    <col min="1" max="1" width="1.5" hidden="0" customWidth="1"/>
    <col min="2" max="2" width="3.83203125" hidden="0" customWidth="1"/>
    <col min="3" max="3" width="168.81" hidden="0" customWidth="1"/>
    <col min="4" max="4" width="2.83203125" hidden="0" customWidth="1"/>
  </cols>
  <sheetData>
    <row r="1" ht="9" customHeight="1"/>
    <row r="2" ht="39.950000000000003" customHeight="1">
      <c r="B2" s="1" t="s">
        <v>2</v>
      </c>
      <c r="C2" s="2"/>
      <c r="D2" s="2"/>
    </row>
    <row r="3">
      <c r="B3" s="32"/>
      <c r="D3" s="34"/>
    </row>
    <row r="4" ht="12" customHeight="1">
      <c r="B4" s="30" t="n">
        <v>1</v>
      </c>
      <c r="C4" s="27" t="s">
        <v>21</v>
      </c>
      <c r="D4" s="34"/>
    </row>
    <row r="5" ht="12" customHeight="1">
      <c r="B5" s="30" t="n">
        <v>2</v>
      </c>
      <c r="C5" s="27" t="s">
        <v>22</v>
      </c>
      <c r="D5" s="34"/>
    </row>
    <row r="6" ht="12" customHeight="1">
      <c r="B6" s="30" t="n">
        <v>3</v>
      </c>
      <c r="C6" s="27" t="s">
        <v>23</v>
      </c>
      <c r="D6" s="34"/>
    </row>
    <row r="7">
      <c r="B7" s="30" t="n">
        <v>4</v>
      </c>
      <c r="C7" s="28" t="str">
        <f>=HYPERLINK("#'Meas51031'!A1", "Measure 51031 - Number of perinatal deaths, ACT residents, 2001 to 2024")</f>
      </c>
      <c r="D7" s="34"/>
    </row>
    <row r="8">
      <c r="B8" s="30" t="n">
        <v>5</v>
      </c>
      <c r="C8" s="28" t="str">
        <f>=HYPERLINK("#'Meas52031'!A1", "Measure 52031 - Perinatal mortality rate, per 1000 births, percentage, ACT residents, 2001 to 2024")</f>
      </c>
      <c r="D8" s="34"/>
    </row>
    <row r="9">
      <c r="B9" s="30" t="n">
        <v>6</v>
      </c>
      <c r="C9" s="28" t="str">
        <f>=HYPERLINK("#'Meas71000'!A1", "Measure 71000 - Number of all-cause deaths by sex, all ages, ACT and Australia, 2013 to 2024")</f>
      </c>
      <c r="D9" s="34"/>
    </row>
    <row r="10">
      <c r="B10" s="30" t="n">
        <v>7</v>
      </c>
      <c r="C10" s="28" t="str">
        <f>=HYPERLINK("#'Meas71001'!A1", "Measure 71001 - Age-standardised all causes mortality rate per 100,000 population by sex, all ages,  ACT and Australia, 2013 to 2024")</f>
      </c>
      <c r="D10" s="34"/>
    </row>
    <row r="11">
      <c r="B11" s="30" t="n">
        <v>8</v>
      </c>
      <c r="C11" s="28" t="str">
        <f>=HYPERLINK("#'Meas71002'!A1", "Measure 71002 - Median age at all-cause deaths by sex, all ages, ACT and Australia, 2013 to 2024")</f>
      </c>
      <c r="D11" s="34"/>
    </row>
    <row r="12">
      <c r="B12" s="30" t="n">
        <v>9</v>
      </c>
      <c r="C12" s="28" t="str">
        <f>=HYPERLINK("#'Meas71100'!A1", "Measure 71100 - Number of potentially avoidable deaths by sex, ACT and Australia, 2013 to 2024")</f>
      </c>
      <c r="D12" s="34"/>
    </row>
    <row r="13">
      <c r="B13" s="30" t="n">
        <v>10</v>
      </c>
      <c r="C13" s="28" t="str">
        <f>=HYPERLINK("#'Meas71101'!A1", "Measure 71101 - Age-standardised potentially avoidable mortality rate per 100,000 population by sex, all ages, ACT and Australia, 2013 to 2024")</f>
      </c>
      <c r="D13" s="34"/>
    </row>
    <row r="14">
      <c r="B14" s="30" t="n">
        <v>11</v>
      </c>
      <c r="C14" s="28" t="str">
        <f>=HYPERLINK("#'Meas71102'!A1", "Measure 71102 - Median age at potentially avoidable deaths by sex, ACT and Australia, 2013 to 2024")</f>
      </c>
      <c r="D14" s="34"/>
    </row>
    <row r="15">
      <c r="B15" s="30" t="n">
        <v>12</v>
      </c>
      <c r="C15" s="28" t="str">
        <f>=HYPERLINK("#'Meas71220'!A1", "Measure 71220 - Number of mental health, intentional self-harm deaths by sex, ACT and Australia, 2013 to 2024")</f>
      </c>
      <c r="D15" s="34"/>
    </row>
    <row r="16">
      <c r="B16" s="30" t="n">
        <v>13</v>
      </c>
      <c r="C16" s="28" t="str">
        <f>=HYPERLINK("#'Meas71221'!A1", "Measure 71221 - Age-standardised mental health, intentional self-harm mortality rate per 100,000 population by sex, ACT and Australia, 2013 to 2024")</f>
      </c>
      <c r="D16" s="34"/>
    </row>
    <row r="17">
      <c r="B17" s="30" t="n">
        <v>14</v>
      </c>
      <c r="C17" s="28" t="str">
        <f>=HYPERLINK("#'Meas71300'!A1", "Measure 71300 - Number of premature deaths by sex, ACT and Australia, 2013 to 2024")</f>
      </c>
      <c r="D17" s="34"/>
    </row>
    <row r="18">
      <c r="B18" s="30" t="n">
        <v>15</v>
      </c>
      <c r="C18" s="28" t="str">
        <f>=HYPERLINK("#'Meas71301'!A1", "Measure 71301 - Age-standardised premature mortality rate per 100,000 population by sex, ACT and Australia, 2013 to 2024")</f>
      </c>
      <c r="D18" s="34"/>
    </row>
    <row r="19">
      <c r="B19" s="30" t="n">
        <v>16</v>
      </c>
      <c r="C19" s="28" t="str">
        <f>=HYPERLINK("#'Meas71302'!A1", "Measure 71302 - Median age at premature deaths by sex, ACT and Australia, 2013 to 2024")</f>
      </c>
      <c r="D19" s="34"/>
    </row>
    <row r="20">
      <c r="B20" s="30" t="n">
        <v>17</v>
      </c>
      <c r="C20" s="28" t="str">
        <f>=HYPERLINK("#'Meas71400'!A1", "Measure 71400 - Number of septicaemia (A40-A41) deaths by sex, ACT and Australia, 2013 to 2024")</f>
      </c>
      <c r="D20" s="34"/>
    </row>
    <row r="21">
      <c r="B21" s="30" t="n">
        <v>18</v>
      </c>
      <c r="C21" s="28" t="str">
        <f>=HYPERLINK("#'Meas71401'!A1", "Measure 71401 - Age-standardised septicaemia (A40-A41) mortality rate per 100,000 population by sex, ACT and Australia, 2013 to 2024")</f>
      </c>
      <c r="D21" s="34"/>
    </row>
    <row r="22">
      <c r="B22" s="30" t="n">
        <v>19</v>
      </c>
      <c r="C22" s="28" t="str">
        <f>=HYPERLINK("#'Meas71410'!A1", "Measure 71410 - Number of benign neoplasms, in situ and uncertain behaviour (D00-D48) deaths by sex, ACT and Australia, 2013 to 2024")</f>
      </c>
      <c r="D22" s="34"/>
    </row>
    <row r="23">
      <c r="B23" s="30" t="n">
        <v>20</v>
      </c>
      <c r="C23" s="28" t="str">
        <f>=HYPERLINK("#'Meas71411'!A1", "Measure 71411 - Age-standardised benign neoplasms, in situ and uncertain behaviour (D00-D48) mortality rate per 100,000 population by sex, ACT and Australia, 2013 to 2024")</f>
      </c>
      <c r="D23" s="34"/>
    </row>
    <row r="24">
      <c r="B24" s="30" t="n">
        <v>21</v>
      </c>
      <c r="C24" s="28" t="str">
        <f>=HYPERLINK("#'Meas71420'!A1", "Measure 71420 - Number of diabetes (E10-E14) deaths by sex, ACT and Australia, 2013 to 2024")</f>
      </c>
      <c r="D24" s="34"/>
    </row>
    <row r="25">
      <c r="B25" s="30" t="n">
        <v>22</v>
      </c>
      <c r="C25" s="28" t="str">
        <f>=HYPERLINK("#'Meas71421'!A1", "Measure 71421 - Age-standardised diabetes (E10-E14) mortality rate per 100,000 population by sex, ACT and Australia, 2013 to 2024")</f>
      </c>
      <c r="D25" s="34"/>
    </row>
    <row r="26">
      <c r="B26" s="30" t="n">
        <v>23</v>
      </c>
      <c r="C26" s="28" t="str">
        <f>=HYPERLINK("#'Meas71430'!A1", "Measure 71430 - Number of parkinson's disease (G20) deaths by sex, ACT and Australia, 2013 to 2024")</f>
      </c>
      <c r="D26" s="34"/>
    </row>
    <row r="27">
      <c r="B27" s="30" t="n">
        <v>24</v>
      </c>
      <c r="C27" s="28" t="str">
        <f>=HYPERLINK("#'Meas71431'!A1", "Measure 71431 - Age-standardised parkinson's disease (G20) mortality rate per 100,000 population by sex, ACT and Australia, 2013 to 2024")</f>
      </c>
      <c r="D27" s="34"/>
    </row>
    <row r="28">
      <c r="B28" s="30" t="n">
        <v>25</v>
      </c>
      <c r="C28" s="28" t="str">
        <f>=HYPERLINK("#'Meas71440'!A1", "Measure 71440 - Number of chronic rheumatic heart diseases (I05-I09) deaths by sex, ACT and Australia, 2013 to 2024")</f>
      </c>
      <c r="D28" s="34"/>
    </row>
    <row r="29">
      <c r="B29" s="30" t="n">
        <v>26</v>
      </c>
      <c r="C29" s="28" t="str">
        <f>=HYPERLINK("#'Meas71441'!A1", "Measure 71441 - Age-standardised chronic rheumatic heart diseases (I05-I09) mortality rate per 100,000 population by sex, ACT and Australia, 2013 to 2024")</f>
      </c>
      <c r="D29" s="34"/>
    </row>
    <row r="30">
      <c r="B30" s="30" t="n">
        <v>27</v>
      </c>
      <c r="C30" s="28" t="str">
        <f>=HYPERLINK("#'Meas71450'!A1", "Measure 71450 - Number of hypertensive diseases (I10-I15) deaths by sex, ACT and Australia, 2013 to 2024")</f>
      </c>
      <c r="D30" s="34"/>
    </row>
    <row r="31">
      <c r="B31" s="30" t="n">
        <v>28</v>
      </c>
      <c r="C31" s="28" t="str">
        <f>=HYPERLINK("#'Meas71451'!A1", "Measure 71451 - Age-standardised hypertensive diseases (I10-I15) mortality rate per 100,000 population by sex, ACT and Australia, 2013 to 2024")</f>
      </c>
      <c r="D31" s="34"/>
    </row>
    <row r="32">
      <c r="B32" s="30" t="n">
        <v>29</v>
      </c>
      <c r="C32" s="28" t="str">
        <f>=HYPERLINK("#'Meas71460'!A1", "Measure 71460 - Number of ischaemic heart diseases (I20-I25) deaths by sex, ACT and Australia, 2013 to 2024")</f>
      </c>
      <c r="D32" s="34"/>
    </row>
    <row r="33">
      <c r="B33" s="30" t="n">
        <v>30</v>
      </c>
      <c r="C33" s="28" t="str">
        <f>=HYPERLINK("#'Meas71461'!A1", "Measure 71461 - Age-standardised ischaemic heart diseases (I20-I25) mortality rate per 100,000 population by sex, ACT and Australia, 2013 to 2024")</f>
      </c>
      <c r="D33" s="34"/>
    </row>
    <row r="34">
      <c r="B34" s="30" t="n">
        <v>31</v>
      </c>
      <c r="C34" s="28" t="str">
        <f>=HYPERLINK("#'Meas71470'!A1", "Measure 71470 - Number of pulmonary heart disease and diseases of pulmonary circulation (I26-I28) deaths by sex, ACT and Australia, 2013 to 2024")</f>
      </c>
      <c r="D34" s="34"/>
    </row>
    <row r="35">
      <c r="B35" s="30" t="n">
        <v>32</v>
      </c>
      <c r="C35" s="28" t="str">
        <f>=HYPERLINK("#'Meas71471'!A1", "Measure 71471 - Age-standardised pulmonary heart disease and diseases of pulmonary circulation (I26-I28) mortality rate per 100,000 population by sex, ACT and Australia, 2013 to 2024")</f>
      </c>
      <c r="D35" s="34"/>
    </row>
    <row r="36">
      <c r="B36" s="30" t="n">
        <v>33</v>
      </c>
      <c r="C36" s="28" t="str">
        <f>=HYPERLINK("#'Meas71480'!A1", "Measure 71480 - Number of nonrheumatic valve disorders (I34-I38) deaths by sex, ACT and Australia, 2013 to 2024")</f>
      </c>
      <c r="D36" s="34"/>
    </row>
    <row r="37">
      <c r="B37" s="30" t="n">
        <v>34</v>
      </c>
      <c r="C37" s="28" t="str">
        <f>=HYPERLINK("#'Meas71481'!A1", "Measure 71481 - Age-standardised nonrheumatic valve disorders (I34-I38) mortality rate per 100,000 population by sex, ACT and Australia, 2013 to 2024")</f>
      </c>
      <c r="D37" s="34"/>
    </row>
    <row r="38">
      <c r="B38" s="30" t="n">
        <v>35</v>
      </c>
      <c r="C38" s="28" t="str">
        <f>=HYPERLINK("#'Meas71490'!A1", "Measure 71490 - Number of cardiomyopathy (I42) deaths by sex, ACT and Australia, 2013 to 2024")</f>
      </c>
      <c r="D38" s="34"/>
    </row>
    <row r="39">
      <c r="B39" s="30" t="n">
        <v>36</v>
      </c>
      <c r="C39" s="28" t="str">
        <f>=HYPERLINK("#'Meas71491'!A1", "Measure 71491 - Age-standardised cardiomyopathy (I42) mortality rate per 100,000 population by sex, ACT and Australia, 2013 to 2024")</f>
      </c>
      <c r="D39" s="34"/>
    </row>
    <row r="40">
      <c r="B40" s="30" t="n">
        <v>37</v>
      </c>
      <c r="C40" s="28" t="str">
        <f>=HYPERLINK("#'Meas71500'!A1", "Measure 71500 - Number of cardiac arrhythmias (I47-I49) deaths by sex, ACT and Australia, 2013 to 2024")</f>
      </c>
      <c r="D40" s="34"/>
    </row>
    <row r="41">
      <c r="B41" s="30" t="n">
        <v>38</v>
      </c>
      <c r="C41" s="28" t="str">
        <f>=HYPERLINK("#'Meas71501'!A1", "Measure 71501 - Age-standardised cardiac arrhythmias (I47-I49)  mortality rate per 100,000 population by sex, ACT and Australia, 2013 to 2024")</f>
      </c>
      <c r="D41" s="34"/>
    </row>
    <row r="42">
      <c r="B42" s="30" t="n">
        <v>39</v>
      </c>
      <c r="C42" s="28" t="str">
        <f>=HYPERLINK("#'Meas71510'!A1", "Measure 71510 - Number of heart failure and complications and ill-defined heart disease (I50-I51) deaths by sex, ACT and Australia, 2013 to 2024")</f>
      </c>
      <c r="D42" s="34"/>
    </row>
    <row r="43">
      <c r="B43" s="30" t="n">
        <v>40</v>
      </c>
      <c r="C43" s="28" t="str">
        <f>=HYPERLINK("#'Meas71511'!A1", "Measure 71511 - Age-standardised heart failure and complications and ill-defined heart disease (I50-I51) mortality rate per 100,000 population by sex, ACT and Australia, 2013 to 2024")</f>
      </c>
      <c r="D43" s="34"/>
    </row>
    <row r="44">
      <c r="B44" s="30" t="n">
        <v>41</v>
      </c>
      <c r="C44" s="28" t="str">
        <f>=HYPERLINK("#'Meas71520'!A1", "Measure 71520 - Number of cerebrovascular diseases (I60-I69) deaths by sex,  ACT and Australia, 2013 to 2024")</f>
      </c>
      <c r="D44" s="34"/>
    </row>
    <row r="45">
      <c r="B45" s="30" t="n">
        <v>42</v>
      </c>
      <c r="C45" s="28" t="str">
        <f>=HYPERLINK("#'Meas71521'!A1", "Measure 71521 - Age-standardised cerebrovascular diseases (I60-I69) mortality rate per 100,000 population by sex, ACT and Australia, 2013 to 2024")</f>
      </c>
      <c r="D45" s="34"/>
    </row>
    <row r="46">
      <c r="B46" s="30" t="n">
        <v>43</v>
      </c>
      <c r="C46" s="28" t="str">
        <f>=HYPERLINK("#'Meas71530'!A1", "Measure 71530 - Number of aortic aneurysm and dissection (I71) deaths by sex, ACT and Australia, 2013 to 2024")</f>
      </c>
      <c r="D46" s="34"/>
    </row>
    <row r="47">
      <c r="B47" s="30" t="n">
        <v>44</v>
      </c>
      <c r="C47" s="28" t="str">
        <f>=HYPERLINK("#'Meas71531'!A1", "Measure 71531 - Age-standardised aortic aneurysm and dissection (I71) mortality rate per 100,000 population by sex, ACT and Australia, 2013 to 2024")</f>
      </c>
      <c r="D47" s="34"/>
    </row>
    <row r="48">
      <c r="B48" s="30" t="n">
        <v>45</v>
      </c>
      <c r="C48" s="28" t="str">
        <f>=HYPERLINK("#'Meas71540'!A1", "Measure 71540 - Number of influenza and pneumonia (J09-J18) deaths by sex, ACT and Australia, 2013 to 2024")</f>
      </c>
      <c r="D48" s="34"/>
    </row>
    <row r="49">
      <c r="B49" s="30" t="n">
        <v>46</v>
      </c>
      <c r="C49" s="28" t="str">
        <f>=HYPERLINK("#'Meas71541'!A1", "Measure 71541 - Age-standardised influenza and pneumonia (J09-J18) mortality rate per 100,000 population by sex, ACT and Australia, 2013 to 2024")</f>
      </c>
      <c r="D49" s="34"/>
    </row>
    <row r="50">
      <c r="B50" s="30" t="n">
        <v>47</v>
      </c>
      <c r="C50" s="28" t="str">
        <f>=HYPERLINK("#'Meas71550'!A1", "Measure 71550 - Number of chronic lower respiratory diseases (J40-J47) deaths by sex, ACT and Australia, 2013 to 2024")</f>
      </c>
      <c r="D50" s="34"/>
    </row>
    <row r="51">
      <c r="B51" s="30" t="n">
        <v>48</v>
      </c>
      <c r="C51" s="28" t="str">
        <f>=HYPERLINK("#'Meas71551'!A1", "Measure 71551 - Age-standardised chronic lower respiratory diseases (J40-J47) mortality rate per 100,000 population by sex, ACT and Australia, 2013 to 2024")</f>
      </c>
      <c r="D51" s="34"/>
    </row>
    <row r="52">
      <c r="B52" s="30" t="n">
        <v>49</v>
      </c>
      <c r="C52" s="28" t="str">
        <f>=HYPERLINK("#'Meas71560'!A1", "Measure 71560 - Number of pulmonary oedema and other interstitial pulmonary diseases (J80-J84) deaths by sex, ACT and Australia, 2013 to 2024")</f>
      </c>
      <c r="D52" s="34"/>
    </row>
    <row r="53">
      <c r="B53" s="30" t="n">
        <v>50</v>
      </c>
      <c r="C53" s="28" t="str">
        <f>=HYPERLINK("#'Meas71561'!A1", "Measure 71561 - Age-standardised pulmonary oedema and other interstitial pulmonary diseases (J80-J84) mortality rate per 100,000 population by sex, ACT and Australia, 2013 to 2024")</f>
      </c>
      <c r="D53" s="34"/>
    </row>
    <row r="54">
      <c r="B54" s="30" t="n">
        <v>51</v>
      </c>
      <c r="C54" s="28" t="str">
        <f>=HYPERLINK("#'Meas71570'!A1", "Measure 71570 - Number of appendicitis, hernia and intestinal obstruction (K35-K46,K56) deaths, ACT and Australia, 2013 to 2024")</f>
      </c>
      <c r="D54" s="34"/>
    </row>
    <row r="55">
      <c r="B55" s="30" t="n">
        <v>52</v>
      </c>
      <c r="C55" s="28" t="str">
        <f>=HYPERLINK("#'Meas71571'!A1", "Measure 71571 - Age-standardised appendicitis, hernia and intestinal obstruction (K35-K46,K56) mortality rate per 100,000 population by sex, ACT and Australia, 2013 to 2024")</f>
      </c>
      <c r="D55" s="34"/>
    </row>
    <row r="56">
      <c r="B56" s="30" t="n">
        <v>53</v>
      </c>
      <c r="C56" s="28" t="str">
        <f>=HYPERLINK("#'Meas71580'!A1", "Measure 71580 - Number of cirrhosis and other diseases of liver (K70-K76) deaths by sex, ACT and Australia, 2013 to 2024")</f>
      </c>
      <c r="D56" s="34"/>
    </row>
    <row r="57">
      <c r="B57" s="30" t="n">
        <v>54</v>
      </c>
      <c r="C57" s="28" t="str">
        <f>=HYPERLINK("#'Meas71581'!A1", "Measure 71581 - Age-standardised cirrhosis and other diseases of liver (K70-K76) mortality rate per 100,000 population by sex, ACT and Australia, 2013 to 2024")</f>
      </c>
      <c r="D57" s="34"/>
    </row>
    <row r="58">
      <c r="B58" s="30" t="n">
        <v>55</v>
      </c>
      <c r="C58" s="28" t="str">
        <f>=HYPERLINK("#'Meas71590'!A1", "Measure 71590 - Number of diseases of the musculoskeletal system and connective tissue (M00-M99) deaths by sex, ACT and Australia, 2013 to 2024")</f>
      </c>
      <c r="D58" s="34"/>
    </row>
    <row r="59">
      <c r="B59" s="30" t="n">
        <v>56</v>
      </c>
      <c r="C59" s="28" t="str">
        <f>=HYPERLINK("#'Meas71591'!A1", "Measure 71591 - Age-standardised diseases of the musculoskeletal system and connective tissue (M00-M99) mortality rate per 100,000 population by sex, ACT and Australia, 2013 to 2024")</f>
      </c>
      <c r="D59" s="34"/>
    </row>
    <row r="60">
      <c r="B60" s="30" t="n">
        <v>57</v>
      </c>
      <c r="C60" s="28" t="str">
        <f>=HYPERLINK("#'Meas71600'!A1", "Measure 71600 - Number of the urinary system (N00-N39) deaths by sex, ACT and Australia, 2013 to 2024")</f>
      </c>
      <c r="D60" s="34"/>
    </row>
    <row r="61">
      <c r="B61" s="30" t="n">
        <v>58</v>
      </c>
      <c r="C61" s="28" t="str">
        <f>=HYPERLINK("#'Meas71601'!A1", "Measure 71601 - Age-standardised diseases of the urinary system (N00-N39) mortality rate per 100,000 population by sex, ACT and Australia, 2013 to 2024")</f>
      </c>
      <c r="D61" s="34"/>
    </row>
    <row r="62">
      <c r="B62" s="30" t="n">
        <v>59</v>
      </c>
      <c r="C62" s="28" t="str">
        <f>=HYPERLINK("#'Meas71610'!A1", "Measure 71610 - Number of certain conditions originating in the perinatal period (P00-P96) deaths by sex, ACT and Australia, 2013 to 2024")</f>
      </c>
      <c r="D62" s="34"/>
    </row>
    <row r="63">
      <c r="B63" s="30" t="n">
        <v>60</v>
      </c>
      <c r="C63" s="28" t="str">
        <f>=HYPERLINK("#'Meas71611'!A1", "Measure 71611 - Age-standardised mortality rate for certain conditions originating in the perinatal period (P00-P96) per 100,000 population by sex, ACT and Australia, 2013 to 2024")</f>
      </c>
      <c r="D63" s="34"/>
    </row>
    <row r="64">
      <c r="B64" s="30" t="n">
        <v>61</v>
      </c>
      <c r="C64" s="28" t="str">
        <f>=HYPERLINK("#'Meas71620'!A1", "Measure 71620 - Number of congenital malformations, deformations and chromosomal abnormalities (Q00-Q99) deaths by sex, ACT and Australia, 2013 to 2024")</f>
      </c>
      <c r="D64" s="34"/>
    </row>
    <row r="65">
      <c r="B65" s="30" t="n">
        <v>62</v>
      </c>
      <c r="C65" s="28" t="str">
        <f>=HYPERLINK("#'Meas71621'!A1", "Measure 71621 - Age-standardised congenital malformations, deformations and chromosomal abnormalities (Q00-Q99) mortality rate per 100,000 population by sex, ACT and Australia, 2013 to 2024")</f>
      </c>
      <c r="D65" s="34"/>
    </row>
    <row r="66">
      <c r="B66" s="30" t="n">
        <v>63</v>
      </c>
      <c r="C66" s="28" t="str">
        <f>=HYPERLINK("#'Meas71630'!A1", "Measure 71630 - Number of symptoms, signs and ill-defined conditions (R00-R99) deaths by sex, ACT and Australia, 2013 to 2024")</f>
      </c>
      <c r="D66" s="34"/>
    </row>
    <row r="67">
      <c r="B67" s="30" t="n">
        <v>64</v>
      </c>
      <c r="C67" s="28" t="str">
        <f>=HYPERLINK("#'Meas71631'!A1", "Measure 71631 - Age-standardised symptoms, signs and ill-defined conditions (R00-R99) mortality rate per 100,000 population by sex, ACT and Australia, 2013 to 2024")</f>
      </c>
      <c r="D67" s="34"/>
    </row>
    <row r="68">
      <c r="B68" s="30" t="n">
        <v>65</v>
      </c>
      <c r="C68" s="28" t="str">
        <f>=HYPERLINK("#'Meas71640'!A1", "Measure 71640 - Number of land transport accidents (V01-V89) deaths by sex, ACT and Australia, 2013 to 2024")</f>
      </c>
      <c r="D68" s="34"/>
    </row>
    <row r="69">
      <c r="B69" s="30" t="n">
        <v>66</v>
      </c>
      <c r="C69" s="28" t="str">
        <f>=HYPERLINK("#'Meas71641'!A1", "Measure 71641 - Age-standardised land transport accidents (V01-V89) mortality rate per 100,000 population by sex, ACT and Australia, 2013 to 2024")</f>
      </c>
      <c r="D69" s="34"/>
    </row>
    <row r="70">
      <c r="B70" s="30" t="n">
        <v>67</v>
      </c>
      <c r="C70" s="28" t="str">
        <f>=HYPERLINK("#'Meas71650'!A1", "Measure 71650 - Number of accidental falls (W00-W19) deaths, ACT and Australia, 2013 to 2024")</f>
      </c>
      <c r="D70" s="34"/>
    </row>
    <row r="71">
      <c r="B71" s="30" t="n">
        <v>68</v>
      </c>
      <c r="C71" s="28" t="str">
        <f>=HYPERLINK("#'Meas71651'!A1", "Measure 71651 - Age-standardised accidental falls (W00-W19) mortality rate per 100,000 population by sex, ACT and Australia, 2013 to 2024")</f>
      </c>
      <c r="D71" s="34"/>
    </row>
    <row r="72">
      <c r="B72" s="30" t="n">
        <v>69</v>
      </c>
      <c r="C72" s="28" t="str">
        <f>=HYPERLINK("#'Meas71660'!A1", "Measure 71660 - Number of accidental poisoning (X40-X49) deaths, ACT and Australia, 2013 to 2024")</f>
      </c>
      <c r="D72" s="34"/>
    </row>
    <row r="73">
      <c r="B73" s="30" t="n">
        <v>70</v>
      </c>
      <c r="C73" s="28" t="str">
        <f>=HYPERLINK("#'Meas71661'!A1", "Measure 71661 - Age-standardised accidental poisoning (X40-X49) mortality rate per 100,000 population by sex, ACT and Australia, 2013 to 2024")</f>
      </c>
      <c r="D73" s="34"/>
    </row>
    <row r="74">
      <c r="B74" s="30" t="n">
        <v>71</v>
      </c>
      <c r="C74" s="28" t="str">
        <f>=HYPERLINK("#'Meas71670'!A1", "Measure 71670 - Number of dementia and Alzheimer's disease (F01,F03,G30) deaths by sex, ACT and Australia, 2013 to 2024")</f>
      </c>
      <c r="D74" s="34"/>
    </row>
    <row r="75">
      <c r="B75" s="30" t="n">
        <v>72</v>
      </c>
      <c r="C75" s="28" t="str">
        <f>=HYPERLINK("#'Meas71671'!A1", "Measure 71671 - Age-standardised dementia and Alzheimer's disease (F01,F03,G30) mortality rate per 100,000 population by sex, ACT and Australia, 2013 to 2024")</f>
      </c>
      <c r="D75" s="34"/>
    </row>
    <row r="76">
      <c r="B76" s="31"/>
      <c r="C76" s="29"/>
      <c r="D76" s="33"/>
    </row>
  </sheetData>
  <sheetProtection selectLockedCells="0" selectUnlockedCells="0" objects="1" sheet="1"/>
  <mergeCells count="1">
    <mergeCell ref="B2:D2"/>
  </mergeCells>
  <hyperlinks>
    <hyperlink ref="C4" display="Technical notes: Gender and sex" location="'Gender and sex'!A1"/>
    <hyperlink ref="C5" display="Technical notes: About the data" location="'About the data'!A1"/>
    <hyperlink ref="C6" display="Technical notes: Definitions" location="'Definitions'!A1"/>
  </hyperlinks>
  <pageMargins left="0.7" right="0.7" top="0.75" bottom="0.75" header="0.3" footer="0.3"/>
  <pageSetup paperSize="9" orientation="portrait" r:id="rId2"/>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tabColor theme="9"/>
  </sheetPr>
  <dimension ref="A1"/>
  <sheetViews>
    <sheetView showGridLines="0" showRowColHeaders="0" workbookViewId="0">
      <pane xSplit="2" ySplit="8" topLeftCell="C9" activePane="bottomRight" state="frozen"/>
      <selection pane="topRight" activeCell="B1" sqref="B1"/>
      <selection pane="bottomLeft" activeCell="A6" sqref="A6"/>
      <selection pane="bottomRight" activeCell="B2" sqref="B2"/>
    </sheetView>
  </sheetViews>
  <sheetFormatPr defaultRowHeight="15.0" baseColWidth="10"/>
  <cols>
    <col min="1" max="1" width="1.5" hidden="0" customWidth="1"/>
    <col min="2" max="2" width="35.83203125" hidden="0" customWidth="1"/>
  </cols>
  <sheetData>
    <row r="1" ht="9" customHeight="1"/>
    <row r="2" ht="39.950000000000003" customHeight="1">
      <c r="B2" s="56"/>
      <c r="C2" s="47" t="s">
        <v>0</v>
      </c>
      <c r="D2" s="48"/>
      <c r="E2" s="48"/>
      <c r="F2" s="48"/>
      <c r="G2" s="48"/>
      <c r="H2" s="48"/>
      <c r="I2" s="48"/>
      <c r="J2" s="48"/>
      <c r="K2" s="48"/>
      <c r="L2" s="48"/>
      <c r="M2" s="48"/>
      <c r="N2" s="48"/>
      <c r="O2" s="48"/>
      <c r="P2" s="48"/>
      <c r="Q2" s="48"/>
      <c r="R2" s="48"/>
      <c r="S2" s="48"/>
      <c r="T2" s="48"/>
      <c r="U2" s="48"/>
      <c r="V2" s="48"/>
      <c r="W2" s="48"/>
      <c r="X2" s="48"/>
      <c r="Y2" s="48"/>
      <c r="Z2" s="59"/>
    </row>
    <row r="3" ht="6.95" customHeight="1">
      <c r="B3" s="32"/>
      <c r="Z3" s="34"/>
    </row>
    <row r="4" ht="13.5" customHeight="1">
      <c r="B4" s="50" t="s">
        <v>1056</v>
      </c>
      <c r="Z4" s="34"/>
    </row>
    <row r="5" ht="12" customHeight="1">
      <c r="B5" s="53" t="s">
        <v>36</v>
      </c>
      <c r="Z5" s="34"/>
    </row>
    <row r="6" ht="6.95" customHeight="1">
      <c r="B6" s="51"/>
      <c r="C6" s="41"/>
      <c r="D6" s="42"/>
      <c r="E6" s="42"/>
      <c r="F6" s="42"/>
      <c r="G6" s="42"/>
      <c r="H6" s="42"/>
      <c r="I6" s="42"/>
      <c r="J6" s="42"/>
      <c r="K6" s="42"/>
      <c r="L6" s="42"/>
      <c r="M6" s="42"/>
      <c r="Z6" s="34"/>
    </row>
    <row r="7" ht="12" customHeight="1">
      <c r="B7" s="54"/>
      <c r="C7" s="45" t="s">
        <v>67</v>
      </c>
      <c r="D7" s="45" t="s">
        <v>67</v>
      </c>
      <c r="E7" s="45" t="s">
        <v>68</v>
      </c>
      <c r="F7" s="45" t="s">
        <v>68</v>
      </c>
      <c r="G7" s="45" t="s">
        <v>69</v>
      </c>
      <c r="H7" s="45" t="s">
        <v>69</v>
      </c>
      <c r="I7" s="45" t="s">
        <v>70</v>
      </c>
      <c r="J7" s="45" t="s">
        <v>70</v>
      </c>
      <c r="K7" s="45" t="s">
        <v>71</v>
      </c>
      <c r="L7" s="45" t="s">
        <v>71</v>
      </c>
      <c r="M7" s="45" t="s">
        <v>72</v>
      </c>
      <c r="N7" s="45" t="s">
        <v>72</v>
      </c>
      <c r="O7" s="45" t="s">
        <v>73</v>
      </c>
      <c r="P7" s="45" t="s">
        <v>73</v>
      </c>
      <c r="Q7" s="45" t="s">
        <v>74</v>
      </c>
      <c r="R7" s="45" t="s">
        <v>74</v>
      </c>
      <c r="S7" s="45" t="s">
        <v>75</v>
      </c>
      <c r="T7" s="45" t="s">
        <v>75</v>
      </c>
      <c r="U7" s="45" t="s">
        <v>76</v>
      </c>
      <c r="V7" s="45" t="s">
        <v>76</v>
      </c>
      <c r="W7" s="45" t="s">
        <v>77</v>
      </c>
      <c r="X7" s="45" t="s">
        <v>77</v>
      </c>
      <c r="Y7" s="45" t="s">
        <v>78</v>
      </c>
      <c r="Z7" s="57" t="s">
        <v>78</v>
      </c>
    </row>
    <row r="8">
      <c r="B8" s="49"/>
      <c r="C8" s="43" t="s">
        <v>226</v>
      </c>
      <c r="D8" s="44"/>
      <c r="E8" s="44"/>
      <c r="F8" s="44"/>
      <c r="G8" s="44"/>
      <c r="H8" s="44"/>
      <c r="I8" s="44"/>
      <c r="J8" s="44"/>
      <c r="K8" s="44"/>
      <c r="L8" s="44"/>
      <c r="M8" s="44"/>
      <c r="Z8" s="34"/>
    </row>
    <row r="9">
      <c r="B9" s="65" t="s">
        <v>146</v>
      </c>
      <c r="C9" s="61"/>
      <c r="D9" s="61"/>
      <c r="E9" s="61"/>
      <c r="F9" s="61"/>
      <c r="G9" s="61"/>
      <c r="H9" s="61"/>
      <c r="I9" s="61"/>
      <c r="J9" s="61"/>
      <c r="K9" s="61"/>
      <c r="L9" s="61"/>
      <c r="M9" s="61"/>
      <c r="N9" s="61"/>
      <c r="O9" s="61"/>
      <c r="P9" s="61"/>
      <c r="Q9" s="61"/>
      <c r="R9" s="61"/>
      <c r="S9" s="61"/>
      <c r="T9" s="61"/>
      <c r="U9" s="61"/>
      <c r="V9" s="61"/>
      <c r="W9" s="61"/>
      <c r="X9" s="61"/>
      <c r="Y9" s="61"/>
      <c r="Z9" s="68"/>
    </row>
    <row r="10">
      <c r="B10" s="63" t="s">
        <v>147</v>
      </c>
      <c r="C10" s="62" t="s">
        <v>702</v>
      </c>
      <c r="D10" s="62" t="s">
        <v>703</v>
      </c>
      <c r="E10" s="62" t="s">
        <v>702</v>
      </c>
      <c r="F10" s="62" t="s">
        <v>703</v>
      </c>
      <c r="G10" s="62" t="s">
        <v>702</v>
      </c>
      <c r="H10" s="62" t="s">
        <v>703</v>
      </c>
      <c r="I10" s="62" t="s">
        <v>702</v>
      </c>
      <c r="J10" s="62" t="s">
        <v>703</v>
      </c>
      <c r="K10" s="62" t="s">
        <v>702</v>
      </c>
      <c r="L10" s="62" t="s">
        <v>703</v>
      </c>
      <c r="M10" s="62" t="s">
        <v>702</v>
      </c>
      <c r="N10" s="62" t="s">
        <v>703</v>
      </c>
      <c r="O10" s="62" t="s">
        <v>702</v>
      </c>
      <c r="P10" s="62" t="s">
        <v>703</v>
      </c>
      <c r="Q10" s="62" t="s">
        <v>702</v>
      </c>
      <c r="R10" s="62" t="s">
        <v>703</v>
      </c>
      <c r="S10" s="62" t="s">
        <v>702</v>
      </c>
      <c r="T10" s="62" t="s">
        <v>703</v>
      </c>
      <c r="U10" s="62" t="s">
        <v>702</v>
      </c>
      <c r="V10" s="62" t="s">
        <v>703</v>
      </c>
      <c r="W10" s="62" t="s">
        <v>702</v>
      </c>
      <c r="X10" s="62" t="s">
        <v>703</v>
      </c>
      <c r="Y10" s="62" t="s">
        <v>702</v>
      </c>
      <c r="Z10" s="69" t="s">
        <v>703</v>
      </c>
    </row>
    <row r="11">
      <c r="B11" s="64" t="s">
        <v>160</v>
      </c>
      <c r="C11" s="60" t="s">
        <v>702</v>
      </c>
      <c r="D11" s="60" t="s">
        <v>703</v>
      </c>
      <c r="E11" s="60" t="s">
        <v>702</v>
      </c>
      <c r="F11" s="60" t="s">
        <v>703</v>
      </c>
      <c r="G11" s="60" t="s">
        <v>702</v>
      </c>
      <c r="H11" s="60" t="s">
        <v>703</v>
      </c>
      <c r="I11" s="60" t="s">
        <v>702</v>
      </c>
      <c r="J11" s="60" t="s">
        <v>703</v>
      </c>
      <c r="K11" s="60" t="s">
        <v>702</v>
      </c>
      <c r="L11" s="60" t="s">
        <v>703</v>
      </c>
      <c r="M11" s="60" t="s">
        <v>702</v>
      </c>
      <c r="N11" s="60" t="s">
        <v>703</v>
      </c>
      <c r="O11" s="60" t="s">
        <v>702</v>
      </c>
      <c r="P11" s="60" t="s">
        <v>703</v>
      </c>
      <c r="Q11" s="60" t="s">
        <v>702</v>
      </c>
      <c r="R11" s="60" t="s">
        <v>703</v>
      </c>
      <c r="S11" s="60" t="s">
        <v>702</v>
      </c>
      <c r="T11" s="60" t="s">
        <v>703</v>
      </c>
      <c r="U11" s="60" t="s">
        <v>702</v>
      </c>
      <c r="V11" s="60" t="s">
        <v>703</v>
      </c>
      <c r="W11" s="60" t="s">
        <v>702</v>
      </c>
      <c r="X11" s="60" t="s">
        <v>703</v>
      </c>
      <c r="Y11" s="60" t="s">
        <v>702</v>
      </c>
      <c r="Z11" s="67" t="s">
        <v>703</v>
      </c>
    </row>
    <row r="12">
      <c r="B12" s="63" t="s">
        <v>173</v>
      </c>
      <c r="C12" s="62" t="s">
        <v>758</v>
      </c>
      <c r="D12" s="62" t="s">
        <v>1057</v>
      </c>
      <c r="E12" s="62" t="s">
        <v>1058</v>
      </c>
      <c r="F12" s="62" t="s">
        <v>1059</v>
      </c>
      <c r="G12" s="62" t="s">
        <v>702</v>
      </c>
      <c r="H12" s="62" t="s">
        <v>703</v>
      </c>
      <c r="I12" s="62" t="s">
        <v>702</v>
      </c>
      <c r="J12" s="62" t="s">
        <v>703</v>
      </c>
      <c r="K12" s="62" t="s">
        <v>702</v>
      </c>
      <c r="L12" s="62" t="s">
        <v>703</v>
      </c>
      <c r="M12" s="62" t="s">
        <v>1060</v>
      </c>
      <c r="N12" s="62" t="s">
        <v>1061</v>
      </c>
      <c r="O12" s="62" t="s">
        <v>702</v>
      </c>
      <c r="P12" s="62" t="s">
        <v>703</v>
      </c>
      <c r="Q12" s="62" t="s">
        <v>702</v>
      </c>
      <c r="R12" s="62" t="s">
        <v>703</v>
      </c>
      <c r="S12" s="62" t="s">
        <v>702</v>
      </c>
      <c r="T12" s="62" t="s">
        <v>703</v>
      </c>
      <c r="U12" s="62" t="s">
        <v>702</v>
      </c>
      <c r="V12" s="62" t="s">
        <v>703</v>
      </c>
      <c r="W12" s="62" t="s">
        <v>1062</v>
      </c>
      <c r="X12" s="62" t="s">
        <v>1063</v>
      </c>
      <c r="Y12" s="62" t="s">
        <v>702</v>
      </c>
      <c r="Z12" s="69" t="s">
        <v>703</v>
      </c>
    </row>
    <row r="13">
      <c r="B13" s="65" t="s">
        <v>186</v>
      </c>
      <c r="C13" s="61"/>
      <c r="D13" s="61"/>
      <c r="E13" s="61"/>
      <c r="F13" s="61"/>
      <c r="G13" s="61"/>
      <c r="H13" s="61"/>
      <c r="I13" s="61"/>
      <c r="J13" s="61"/>
      <c r="K13" s="61"/>
      <c r="L13" s="61"/>
      <c r="M13" s="61"/>
      <c r="N13" s="61"/>
      <c r="O13" s="61"/>
      <c r="P13" s="61"/>
      <c r="Q13" s="61"/>
      <c r="R13" s="61"/>
      <c r="S13" s="61"/>
      <c r="T13" s="61"/>
      <c r="U13" s="61"/>
      <c r="V13" s="61"/>
      <c r="W13" s="61"/>
      <c r="X13" s="61"/>
      <c r="Y13" s="61"/>
      <c r="Z13" s="68"/>
    </row>
    <row r="14">
      <c r="B14" s="63" t="s">
        <v>147</v>
      </c>
      <c r="C14" s="62" t="s">
        <v>1064</v>
      </c>
      <c r="D14" s="62" t="s">
        <v>1065</v>
      </c>
      <c r="E14" s="62" t="s">
        <v>1064</v>
      </c>
      <c r="F14" s="62" t="s">
        <v>1066</v>
      </c>
      <c r="G14" s="62" t="s">
        <v>1067</v>
      </c>
      <c r="H14" s="62" t="s">
        <v>1068</v>
      </c>
      <c r="I14" s="62" t="s">
        <v>753</v>
      </c>
      <c r="J14" s="62" t="s">
        <v>754</v>
      </c>
      <c r="K14" s="62" t="s">
        <v>1069</v>
      </c>
      <c r="L14" s="62" t="s">
        <v>1070</v>
      </c>
      <c r="M14" s="62" t="s">
        <v>1071</v>
      </c>
      <c r="N14" s="62" t="s">
        <v>768</v>
      </c>
      <c r="O14" s="62" t="s">
        <v>1072</v>
      </c>
      <c r="P14" s="62" t="s">
        <v>1073</v>
      </c>
      <c r="Q14" s="62" t="s">
        <v>1072</v>
      </c>
      <c r="R14" s="62" t="s">
        <v>1073</v>
      </c>
      <c r="S14" s="62" t="s">
        <v>1074</v>
      </c>
      <c r="T14" s="62" t="s">
        <v>1075</v>
      </c>
      <c r="U14" s="62" t="s">
        <v>1076</v>
      </c>
      <c r="V14" s="62" t="s">
        <v>1077</v>
      </c>
      <c r="W14" s="62" t="s">
        <v>1078</v>
      </c>
      <c r="X14" s="62" t="s">
        <v>1079</v>
      </c>
      <c r="Y14" s="62" t="s">
        <v>1062</v>
      </c>
      <c r="Z14" s="69" t="s">
        <v>1080</v>
      </c>
    </row>
    <row r="15">
      <c r="B15" s="64" t="s">
        <v>160</v>
      </c>
      <c r="C15" s="60" t="s">
        <v>1081</v>
      </c>
      <c r="D15" s="60" t="s">
        <v>1082</v>
      </c>
      <c r="E15" s="60" t="s">
        <v>1083</v>
      </c>
      <c r="F15" s="60" t="s">
        <v>1084</v>
      </c>
      <c r="G15" s="60" t="s">
        <v>1085</v>
      </c>
      <c r="H15" s="60" t="s">
        <v>1086</v>
      </c>
      <c r="I15" s="60" t="s">
        <v>1071</v>
      </c>
      <c r="J15" s="60" t="s">
        <v>768</v>
      </c>
      <c r="K15" s="60" t="s">
        <v>1087</v>
      </c>
      <c r="L15" s="60" t="s">
        <v>1088</v>
      </c>
      <c r="M15" s="60" t="s">
        <v>1089</v>
      </c>
      <c r="N15" s="60" t="s">
        <v>1090</v>
      </c>
      <c r="O15" s="60" t="s">
        <v>1091</v>
      </c>
      <c r="P15" s="60" t="s">
        <v>1092</v>
      </c>
      <c r="Q15" s="60" t="s">
        <v>1093</v>
      </c>
      <c r="R15" s="60" t="s">
        <v>1094</v>
      </c>
      <c r="S15" s="60" t="s">
        <v>1095</v>
      </c>
      <c r="T15" s="60" t="s">
        <v>1096</v>
      </c>
      <c r="U15" s="60" t="s">
        <v>1097</v>
      </c>
      <c r="V15" s="60" t="s">
        <v>1098</v>
      </c>
      <c r="W15" s="60" t="s">
        <v>1099</v>
      </c>
      <c r="X15" s="60" t="s">
        <v>1088</v>
      </c>
      <c r="Y15" s="60" t="s">
        <v>1100</v>
      </c>
      <c r="Z15" s="67" t="s">
        <v>1101</v>
      </c>
    </row>
    <row r="16">
      <c r="B16" s="66" t="s">
        <v>173</v>
      </c>
      <c r="C16" s="46" t="s">
        <v>749</v>
      </c>
      <c r="D16" s="46" t="s">
        <v>1102</v>
      </c>
      <c r="E16" s="46" t="s">
        <v>751</v>
      </c>
      <c r="F16" s="46" t="s">
        <v>1103</v>
      </c>
      <c r="G16" s="46" t="s">
        <v>761</v>
      </c>
      <c r="H16" s="46" t="s">
        <v>1104</v>
      </c>
      <c r="I16" s="46" t="s">
        <v>1069</v>
      </c>
      <c r="J16" s="46" t="s">
        <v>1105</v>
      </c>
      <c r="K16" s="46" t="s">
        <v>1060</v>
      </c>
      <c r="L16" s="46" t="s">
        <v>1106</v>
      </c>
      <c r="M16" s="46" t="s">
        <v>1074</v>
      </c>
      <c r="N16" s="46" t="s">
        <v>1107</v>
      </c>
      <c r="O16" s="46" t="s">
        <v>1087</v>
      </c>
      <c r="P16" s="46" t="s">
        <v>1108</v>
      </c>
      <c r="Q16" s="46" t="s">
        <v>1109</v>
      </c>
      <c r="R16" s="46" t="s">
        <v>1110</v>
      </c>
      <c r="S16" s="46" t="s">
        <v>1089</v>
      </c>
      <c r="T16" s="46" t="s">
        <v>1111</v>
      </c>
      <c r="U16" s="46" t="s">
        <v>1062</v>
      </c>
      <c r="V16" s="46" t="s">
        <v>1112</v>
      </c>
      <c r="W16" s="46" t="s">
        <v>1062</v>
      </c>
      <c r="X16" s="46" t="s">
        <v>1112</v>
      </c>
      <c r="Y16" s="46" t="s">
        <v>1113</v>
      </c>
      <c r="Z16" s="58" t="s">
        <v>1111</v>
      </c>
    </row>
    <row r="17">
      <c r="B17" t="s">
        <v>223</v>
      </c>
    </row>
    <row r="18">
      <c r="B18" t="s">
        <v>224</v>
      </c>
    </row>
  </sheetData>
  <sheetProtection selectLockedCells="0" selectUnlockedCells="0" objects="1" sheet="1"/>
  <mergeCells count="14">
    <mergeCell ref="C2:Z2"/>
    <mergeCell ref="C8:Z8"/>
    <mergeCell ref="C7:D7"/>
    <mergeCell ref="E7:F7"/>
    <mergeCell ref="G7:H7"/>
    <mergeCell ref="I7:J7"/>
    <mergeCell ref="K7:L7"/>
    <mergeCell ref="M7:N7"/>
    <mergeCell ref="O7:P7"/>
    <mergeCell ref="Q7:R7"/>
    <mergeCell ref="S7:T7"/>
    <mergeCell ref="U7:V7"/>
    <mergeCell ref="W7:X7"/>
    <mergeCell ref="Y7:Z7"/>
  </mergeCells>
  <hyperlinks>
    <hyperlink ref="C2:J2" display="TOC" location="TOC!A1"/>
    <hyperlink ref="C2" display="Table of Contents" location="'Table of contents'!A1"/>
  </hyperlinks>
  <pageMargins left="0.7" right="0.7" top="0.75" bottom="0.75" header="0.3" footer="0.3"/>
  <pageSetup paperSize="9" orientation="portrait" r:id="rId2"/>
  <drawing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tabColor theme="9"/>
  </sheetPr>
  <dimension ref="A1"/>
  <sheetViews>
    <sheetView showGridLines="0" showRowColHeaders="0" workbookViewId="0">
      <pane xSplit="2" ySplit="8" topLeftCell="C9" activePane="bottomRight" state="frozen"/>
      <selection pane="topRight" activeCell="B1" sqref="B1"/>
      <selection pane="bottomLeft" activeCell="A6" sqref="A6"/>
      <selection pane="bottomRight" activeCell="B2" sqref="B2"/>
    </sheetView>
  </sheetViews>
  <sheetFormatPr defaultRowHeight="15.0" baseColWidth="10"/>
  <cols>
    <col min="1" max="1" width="1.5" hidden="0" customWidth="1"/>
    <col min="2" max="2" width="35.83203125" hidden="0" customWidth="1"/>
  </cols>
  <sheetData>
    <row r="1" ht="9" customHeight="1"/>
    <row r="2" ht="39.950000000000003" customHeight="1">
      <c r="B2" s="56"/>
      <c r="C2" s="47" t="s">
        <v>0</v>
      </c>
      <c r="D2" s="48"/>
      <c r="E2" s="48"/>
      <c r="F2" s="48"/>
      <c r="G2" s="48"/>
      <c r="H2" s="48"/>
      <c r="I2" s="48"/>
      <c r="J2" s="48"/>
      <c r="K2" s="48"/>
      <c r="L2" s="48"/>
      <c r="M2" s="48"/>
      <c r="N2" s="59"/>
    </row>
    <row r="3" ht="6.95" customHeight="1">
      <c r="B3" s="32"/>
      <c r="N3" s="34"/>
    </row>
    <row r="4" ht="13.5" customHeight="1">
      <c r="B4" s="50" t="s">
        <v>1114</v>
      </c>
      <c r="N4" s="34"/>
    </row>
    <row r="5" ht="12" customHeight="1">
      <c r="B5" s="53" t="s">
        <v>36</v>
      </c>
      <c r="N5" s="34"/>
    </row>
    <row r="6" ht="6.95" customHeight="1">
      <c r="B6" s="51"/>
      <c r="C6" s="41"/>
      <c r="D6" s="42"/>
      <c r="E6" s="42"/>
      <c r="F6" s="42"/>
      <c r="G6" s="42"/>
      <c r="H6" s="42"/>
      <c r="I6" s="42"/>
      <c r="J6" s="42"/>
      <c r="K6" s="42"/>
      <c r="L6" s="42"/>
      <c r="M6" s="42"/>
      <c r="N6" s="34"/>
    </row>
    <row r="7" ht="12" customHeight="1">
      <c r="B7" s="54"/>
      <c r="C7" s="45" t="s">
        <v>67</v>
      </c>
      <c r="D7" s="45" t="s">
        <v>68</v>
      </c>
      <c r="E7" s="45" t="s">
        <v>69</v>
      </c>
      <c r="F7" s="45" t="s">
        <v>70</v>
      </c>
      <c r="G7" s="45" t="s">
        <v>71</v>
      </c>
      <c r="H7" s="45" t="s">
        <v>72</v>
      </c>
      <c r="I7" s="45" t="s">
        <v>73</v>
      </c>
      <c r="J7" s="45" t="s">
        <v>74</v>
      </c>
      <c r="K7" s="45" t="s">
        <v>75</v>
      </c>
      <c r="L7" s="45" t="s">
        <v>76</v>
      </c>
      <c r="M7" s="45" t="s">
        <v>77</v>
      </c>
      <c r="N7" s="57" t="s">
        <v>78</v>
      </c>
    </row>
    <row r="8">
      <c r="B8" s="49"/>
      <c r="C8" s="43" t="s">
        <v>54</v>
      </c>
      <c r="D8" s="44"/>
      <c r="E8" s="44"/>
      <c r="F8" s="44"/>
      <c r="G8" s="44"/>
      <c r="H8" s="44"/>
      <c r="I8" s="44"/>
      <c r="J8" s="44"/>
      <c r="K8" s="44"/>
      <c r="L8" s="44"/>
      <c r="M8" s="44"/>
      <c r="N8" s="34"/>
    </row>
    <row r="9">
      <c r="B9" s="65" t="s">
        <v>146</v>
      </c>
      <c r="C9" s="61"/>
      <c r="D9" s="61"/>
      <c r="E9" s="61"/>
      <c r="F9" s="61"/>
      <c r="G9" s="61"/>
      <c r="H9" s="61"/>
      <c r="I9" s="61"/>
      <c r="J9" s="61"/>
      <c r="K9" s="61"/>
      <c r="L9" s="61"/>
      <c r="M9" s="61"/>
      <c r="N9" s="68"/>
    </row>
    <row r="10">
      <c r="B10" s="63" t="s">
        <v>147</v>
      </c>
      <c r="C10" s="62" t="s">
        <v>702</v>
      </c>
      <c r="D10" s="62" t="s">
        <v>626</v>
      </c>
      <c r="E10" s="62" t="s">
        <v>626</v>
      </c>
      <c r="F10" s="62" t="s">
        <v>1015</v>
      </c>
      <c r="G10" s="62" t="s">
        <v>1015</v>
      </c>
      <c r="H10" s="62" t="s">
        <v>1013</v>
      </c>
      <c r="I10" s="62" t="s">
        <v>1021</v>
      </c>
      <c r="J10" s="62" t="s">
        <v>702</v>
      </c>
      <c r="K10" s="62" t="s">
        <v>627</v>
      </c>
      <c r="L10" s="62" t="s">
        <v>1115</v>
      </c>
      <c r="M10" s="62" t="s">
        <v>1023</v>
      </c>
      <c r="N10" s="69" t="s">
        <v>1012</v>
      </c>
    </row>
    <row r="11">
      <c r="B11" s="64" t="s">
        <v>160</v>
      </c>
      <c r="C11" s="60" t="s">
        <v>626</v>
      </c>
      <c r="D11" s="60" t="s">
        <v>702</v>
      </c>
      <c r="E11" s="60" t="s">
        <v>1008</v>
      </c>
      <c r="F11" s="60" t="s">
        <v>702</v>
      </c>
      <c r="G11" s="60" t="s">
        <v>627</v>
      </c>
      <c r="H11" s="60" t="s">
        <v>1008</v>
      </c>
      <c r="I11" s="60" t="s">
        <v>1013</v>
      </c>
      <c r="J11" s="60" t="s">
        <v>1016</v>
      </c>
      <c r="K11" s="60" t="s">
        <v>1014</v>
      </c>
      <c r="L11" s="60" t="s">
        <v>1115</v>
      </c>
      <c r="M11" s="60" t="s">
        <v>633</v>
      </c>
      <c r="N11" s="67" t="s">
        <v>702</v>
      </c>
    </row>
    <row r="12">
      <c r="B12" s="63" t="s">
        <v>173</v>
      </c>
      <c r="C12" s="62" t="s">
        <v>1013</v>
      </c>
      <c r="D12" s="62" t="s">
        <v>628</v>
      </c>
      <c r="E12" s="62" t="s">
        <v>630</v>
      </c>
      <c r="F12" s="62" t="s">
        <v>1007</v>
      </c>
      <c r="G12" s="62" t="s">
        <v>630</v>
      </c>
      <c r="H12" s="62" t="s">
        <v>1116</v>
      </c>
      <c r="I12" s="62" t="s">
        <v>1117</v>
      </c>
      <c r="J12" s="62" t="s">
        <v>1008</v>
      </c>
      <c r="K12" s="62" t="s">
        <v>1022</v>
      </c>
      <c r="L12" s="62" t="s">
        <v>1023</v>
      </c>
      <c r="M12" s="62" t="s">
        <v>624</v>
      </c>
      <c r="N12" s="69" t="s">
        <v>633</v>
      </c>
    </row>
    <row r="13">
      <c r="B13" s="65" t="s">
        <v>186</v>
      </c>
      <c r="C13" s="61"/>
      <c r="D13" s="61"/>
      <c r="E13" s="61"/>
      <c r="F13" s="61"/>
      <c r="G13" s="61"/>
      <c r="H13" s="61"/>
      <c r="I13" s="61"/>
      <c r="J13" s="61"/>
      <c r="K13" s="61"/>
      <c r="L13" s="61"/>
      <c r="M13" s="61"/>
      <c r="N13" s="68"/>
    </row>
    <row r="14">
      <c r="B14" s="63" t="s">
        <v>147</v>
      </c>
      <c r="C14" s="62" t="s">
        <v>1118</v>
      </c>
      <c r="D14" s="62" t="s">
        <v>1119</v>
      </c>
      <c r="E14" s="62" t="s">
        <v>1120</v>
      </c>
      <c r="F14" s="62" t="s">
        <v>1121</v>
      </c>
      <c r="G14" s="62" t="s">
        <v>1122</v>
      </c>
      <c r="H14" s="62" t="s">
        <v>1123</v>
      </c>
      <c r="I14" s="62" t="s">
        <v>1123</v>
      </c>
      <c r="J14" s="62" t="s">
        <v>1124</v>
      </c>
      <c r="K14" s="62" t="s">
        <v>1125</v>
      </c>
      <c r="L14" s="62" t="s">
        <v>1126</v>
      </c>
      <c r="M14" s="62" t="s">
        <v>1127</v>
      </c>
      <c r="N14" s="69" t="s">
        <v>1128</v>
      </c>
    </row>
    <row r="15">
      <c r="B15" s="64" t="s">
        <v>160</v>
      </c>
      <c r="C15" s="60" t="s">
        <v>1129</v>
      </c>
      <c r="D15" s="60" t="s">
        <v>1130</v>
      </c>
      <c r="E15" s="60" t="s">
        <v>1131</v>
      </c>
      <c r="F15" s="60" t="s">
        <v>1132</v>
      </c>
      <c r="G15" s="60" t="s">
        <v>1133</v>
      </c>
      <c r="H15" s="60" t="s">
        <v>1134</v>
      </c>
      <c r="I15" s="60" t="s">
        <v>1135</v>
      </c>
      <c r="J15" s="60" t="s">
        <v>1136</v>
      </c>
      <c r="K15" s="60" t="s">
        <v>1137</v>
      </c>
      <c r="L15" s="60" t="s">
        <v>1138</v>
      </c>
      <c r="M15" s="60" t="s">
        <v>1139</v>
      </c>
      <c r="N15" s="67" t="s">
        <v>1140</v>
      </c>
    </row>
    <row r="16">
      <c r="B16" s="66" t="s">
        <v>173</v>
      </c>
      <c r="C16" s="46" t="s">
        <v>1141</v>
      </c>
      <c r="D16" s="46" t="s">
        <v>1142</v>
      </c>
      <c r="E16" s="46" t="s">
        <v>1143</v>
      </c>
      <c r="F16" s="46" t="s">
        <v>1144</v>
      </c>
      <c r="G16" s="46" t="s">
        <v>1145</v>
      </c>
      <c r="H16" s="46" t="s">
        <v>1146</v>
      </c>
      <c r="I16" s="46" t="s">
        <v>1147</v>
      </c>
      <c r="J16" s="46" t="s">
        <v>1148</v>
      </c>
      <c r="K16" s="46" t="s">
        <v>1149</v>
      </c>
      <c r="L16" s="46" t="s">
        <v>1150</v>
      </c>
      <c r="M16" s="46" t="s">
        <v>1151</v>
      </c>
      <c r="N16" s="58" t="s">
        <v>1152</v>
      </c>
    </row>
    <row r="17">
      <c r="B17" t="s">
        <v>223</v>
      </c>
    </row>
    <row r="18">
      <c r="B18" t="s">
        <v>224</v>
      </c>
    </row>
  </sheetData>
  <sheetProtection selectLockedCells="0" selectUnlockedCells="0" objects="1" sheet="1"/>
  <mergeCells count="14">
    <mergeCell ref="C2:N2"/>
    <mergeCell ref="C8:N8"/>
    <mergeCell ref="C7:C7"/>
    <mergeCell ref="D7:D7"/>
    <mergeCell ref="E7:E7"/>
    <mergeCell ref="F7:F7"/>
    <mergeCell ref="G7:G7"/>
    <mergeCell ref="H7:H7"/>
    <mergeCell ref="I7:I7"/>
    <mergeCell ref="J7:J7"/>
    <mergeCell ref="K7:K7"/>
    <mergeCell ref="L7:L7"/>
    <mergeCell ref="M7:M7"/>
    <mergeCell ref="N7:N7"/>
  </mergeCells>
  <hyperlinks>
    <hyperlink ref="C2:J2" display="TOC" location="TOC!A1"/>
    <hyperlink ref="C2" display="Table of Contents" location="'Table of contents'!A1"/>
  </hyperlinks>
  <pageMargins left="0.7" right="0.7" top="0.75" bottom="0.75" header="0.3" footer="0.3"/>
  <pageSetup paperSize="9" orientation="portrait" r:id="rId2"/>
  <drawing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tabColor theme="9"/>
  </sheetPr>
  <dimension ref="A1"/>
  <sheetViews>
    <sheetView showGridLines="0" showRowColHeaders="0" workbookViewId="0">
      <pane xSplit="2" ySplit="8" topLeftCell="C9" activePane="bottomRight" state="frozen"/>
      <selection pane="topRight" activeCell="B1" sqref="B1"/>
      <selection pane="bottomLeft" activeCell="A6" sqref="A6"/>
      <selection pane="bottomRight" activeCell="B2" sqref="B2"/>
    </sheetView>
  </sheetViews>
  <sheetFormatPr defaultRowHeight="15.0" baseColWidth="10"/>
  <cols>
    <col min="1" max="1" width="1.5" hidden="0" customWidth="1"/>
    <col min="2" max="2" width="35.83203125" hidden="0" customWidth="1"/>
  </cols>
  <sheetData>
    <row r="1" ht="9" customHeight="1"/>
    <row r="2" ht="39.950000000000003" customHeight="1">
      <c r="B2" s="56"/>
      <c r="C2" s="47" t="s">
        <v>0</v>
      </c>
      <c r="D2" s="48"/>
      <c r="E2" s="48"/>
      <c r="F2" s="48"/>
      <c r="G2" s="48"/>
      <c r="H2" s="48"/>
      <c r="I2" s="48"/>
      <c r="J2" s="48"/>
      <c r="K2" s="48"/>
      <c r="L2" s="48"/>
      <c r="M2" s="48"/>
      <c r="N2" s="48"/>
      <c r="O2" s="48"/>
      <c r="P2" s="48"/>
      <c r="Q2" s="48"/>
      <c r="R2" s="48"/>
      <c r="S2" s="48"/>
      <c r="T2" s="48"/>
      <c r="U2" s="48"/>
      <c r="V2" s="48"/>
      <c r="W2" s="48"/>
      <c r="X2" s="48"/>
      <c r="Y2" s="48"/>
      <c r="Z2" s="59"/>
    </row>
    <row r="3" ht="6.95" customHeight="1">
      <c r="B3" s="32"/>
      <c r="Z3" s="34"/>
    </row>
    <row r="4" ht="13.5" customHeight="1">
      <c r="B4" s="50" t="s">
        <v>1153</v>
      </c>
      <c r="Z4" s="34"/>
    </row>
    <row r="5" ht="12" customHeight="1">
      <c r="B5" s="53" t="s">
        <v>36</v>
      </c>
      <c r="Z5" s="34"/>
    </row>
    <row r="6" ht="6.95" customHeight="1">
      <c r="B6" s="51"/>
      <c r="C6" s="41"/>
      <c r="D6" s="42"/>
      <c r="E6" s="42"/>
      <c r="F6" s="42"/>
      <c r="G6" s="42"/>
      <c r="H6" s="42"/>
      <c r="I6" s="42"/>
      <c r="J6" s="42"/>
      <c r="K6" s="42"/>
      <c r="L6" s="42"/>
      <c r="M6" s="42"/>
      <c r="Z6" s="34"/>
    </row>
    <row r="7" ht="12" customHeight="1">
      <c r="B7" s="54"/>
      <c r="C7" s="45" t="s">
        <v>67</v>
      </c>
      <c r="D7" s="45" t="s">
        <v>67</v>
      </c>
      <c r="E7" s="45" t="s">
        <v>68</v>
      </c>
      <c r="F7" s="45" t="s">
        <v>68</v>
      </c>
      <c r="G7" s="45" t="s">
        <v>69</v>
      </c>
      <c r="H7" s="45" t="s">
        <v>69</v>
      </c>
      <c r="I7" s="45" t="s">
        <v>70</v>
      </c>
      <c r="J7" s="45" t="s">
        <v>70</v>
      </c>
      <c r="K7" s="45" t="s">
        <v>71</v>
      </c>
      <c r="L7" s="45" t="s">
        <v>71</v>
      </c>
      <c r="M7" s="45" t="s">
        <v>72</v>
      </c>
      <c r="N7" s="45" t="s">
        <v>72</v>
      </c>
      <c r="O7" s="45" t="s">
        <v>73</v>
      </c>
      <c r="P7" s="45" t="s">
        <v>73</v>
      </c>
      <c r="Q7" s="45" t="s">
        <v>74</v>
      </c>
      <c r="R7" s="45" t="s">
        <v>74</v>
      </c>
      <c r="S7" s="45" t="s">
        <v>75</v>
      </c>
      <c r="T7" s="45" t="s">
        <v>75</v>
      </c>
      <c r="U7" s="45" t="s">
        <v>76</v>
      </c>
      <c r="V7" s="45" t="s">
        <v>76</v>
      </c>
      <c r="W7" s="45" t="s">
        <v>77</v>
      </c>
      <c r="X7" s="45" t="s">
        <v>77</v>
      </c>
      <c r="Y7" s="45" t="s">
        <v>78</v>
      </c>
      <c r="Z7" s="57" t="s">
        <v>78</v>
      </c>
    </row>
    <row r="8">
      <c r="B8" s="49"/>
      <c r="C8" s="43" t="s">
        <v>226</v>
      </c>
      <c r="D8" s="44"/>
      <c r="E8" s="44"/>
      <c r="F8" s="44"/>
      <c r="G8" s="44"/>
      <c r="H8" s="44"/>
      <c r="I8" s="44"/>
      <c r="J8" s="44"/>
      <c r="K8" s="44"/>
      <c r="L8" s="44"/>
      <c r="M8" s="44"/>
      <c r="Z8" s="34"/>
    </row>
    <row r="9">
      <c r="B9" s="65" t="s">
        <v>146</v>
      </c>
      <c r="C9" s="61"/>
      <c r="D9" s="61"/>
      <c r="E9" s="61"/>
      <c r="F9" s="61"/>
      <c r="G9" s="61"/>
      <c r="H9" s="61"/>
      <c r="I9" s="61"/>
      <c r="J9" s="61"/>
      <c r="K9" s="61"/>
      <c r="L9" s="61"/>
      <c r="M9" s="61"/>
      <c r="N9" s="61"/>
      <c r="O9" s="61"/>
      <c r="P9" s="61"/>
      <c r="Q9" s="61"/>
      <c r="R9" s="61"/>
      <c r="S9" s="61"/>
      <c r="T9" s="61"/>
      <c r="U9" s="61"/>
      <c r="V9" s="61"/>
      <c r="W9" s="61"/>
      <c r="X9" s="61"/>
      <c r="Y9" s="61"/>
      <c r="Z9" s="68"/>
    </row>
    <row r="10">
      <c r="B10" s="63" t="s">
        <v>147</v>
      </c>
      <c r="C10" s="62" t="s">
        <v>702</v>
      </c>
      <c r="D10" s="62" t="s">
        <v>703</v>
      </c>
      <c r="E10" s="62" t="s">
        <v>702</v>
      </c>
      <c r="F10" s="62" t="s">
        <v>703</v>
      </c>
      <c r="G10" s="62" t="s">
        <v>702</v>
      </c>
      <c r="H10" s="62" t="s">
        <v>703</v>
      </c>
      <c r="I10" s="62" t="s">
        <v>702</v>
      </c>
      <c r="J10" s="62" t="s">
        <v>703</v>
      </c>
      <c r="K10" s="62" t="s">
        <v>702</v>
      </c>
      <c r="L10" s="62" t="s">
        <v>703</v>
      </c>
      <c r="M10" s="62" t="s">
        <v>702</v>
      </c>
      <c r="N10" s="62" t="s">
        <v>703</v>
      </c>
      <c r="O10" s="62" t="s">
        <v>702</v>
      </c>
      <c r="P10" s="62" t="s">
        <v>703</v>
      </c>
      <c r="Q10" s="62" t="s">
        <v>702</v>
      </c>
      <c r="R10" s="62" t="s">
        <v>703</v>
      </c>
      <c r="S10" s="62" t="s">
        <v>702</v>
      </c>
      <c r="T10" s="62" t="s">
        <v>703</v>
      </c>
      <c r="U10" s="62" t="s">
        <v>702</v>
      </c>
      <c r="V10" s="62" t="s">
        <v>703</v>
      </c>
      <c r="W10" s="62" t="s">
        <v>702</v>
      </c>
      <c r="X10" s="62" t="s">
        <v>703</v>
      </c>
      <c r="Y10" s="62" t="s">
        <v>702</v>
      </c>
      <c r="Z10" s="69" t="s">
        <v>703</v>
      </c>
    </row>
    <row r="11">
      <c r="B11" s="64" t="s">
        <v>160</v>
      </c>
      <c r="C11" s="60" t="s">
        <v>702</v>
      </c>
      <c r="D11" s="60" t="s">
        <v>703</v>
      </c>
      <c r="E11" s="60" t="s">
        <v>702</v>
      </c>
      <c r="F11" s="60" t="s">
        <v>703</v>
      </c>
      <c r="G11" s="60" t="s">
        <v>702</v>
      </c>
      <c r="H11" s="60" t="s">
        <v>703</v>
      </c>
      <c r="I11" s="60" t="s">
        <v>702</v>
      </c>
      <c r="J11" s="60" t="s">
        <v>703</v>
      </c>
      <c r="K11" s="60" t="s">
        <v>702</v>
      </c>
      <c r="L11" s="60" t="s">
        <v>703</v>
      </c>
      <c r="M11" s="60" t="s">
        <v>702</v>
      </c>
      <c r="N11" s="60" t="s">
        <v>703</v>
      </c>
      <c r="O11" s="60" t="s">
        <v>702</v>
      </c>
      <c r="P11" s="60" t="s">
        <v>703</v>
      </c>
      <c r="Q11" s="60" t="s">
        <v>702</v>
      </c>
      <c r="R11" s="60" t="s">
        <v>703</v>
      </c>
      <c r="S11" s="60" t="s">
        <v>702</v>
      </c>
      <c r="T11" s="60" t="s">
        <v>703</v>
      </c>
      <c r="U11" s="60" t="s">
        <v>702</v>
      </c>
      <c r="V11" s="60" t="s">
        <v>703</v>
      </c>
      <c r="W11" s="60" t="s">
        <v>702</v>
      </c>
      <c r="X11" s="60" t="s">
        <v>703</v>
      </c>
      <c r="Y11" s="60" t="s">
        <v>702</v>
      </c>
      <c r="Z11" s="67" t="s">
        <v>703</v>
      </c>
    </row>
    <row r="12">
      <c r="B12" s="63" t="s">
        <v>173</v>
      </c>
      <c r="C12" s="62" t="s">
        <v>702</v>
      </c>
      <c r="D12" s="62" t="s">
        <v>703</v>
      </c>
      <c r="E12" s="62" t="s">
        <v>702</v>
      </c>
      <c r="F12" s="62" t="s">
        <v>703</v>
      </c>
      <c r="G12" s="62" t="s">
        <v>702</v>
      </c>
      <c r="H12" s="62" t="s">
        <v>703</v>
      </c>
      <c r="I12" s="62" t="s">
        <v>702</v>
      </c>
      <c r="J12" s="62" t="s">
        <v>703</v>
      </c>
      <c r="K12" s="62" t="s">
        <v>702</v>
      </c>
      <c r="L12" s="62" t="s">
        <v>703</v>
      </c>
      <c r="M12" s="62" t="s">
        <v>1154</v>
      </c>
      <c r="N12" s="62" t="s">
        <v>1155</v>
      </c>
      <c r="O12" s="62" t="s">
        <v>756</v>
      </c>
      <c r="P12" s="62" t="s">
        <v>1156</v>
      </c>
      <c r="Q12" s="62" t="s">
        <v>702</v>
      </c>
      <c r="R12" s="62" t="s">
        <v>703</v>
      </c>
      <c r="S12" s="62" t="s">
        <v>702</v>
      </c>
      <c r="T12" s="62" t="s">
        <v>703</v>
      </c>
      <c r="U12" s="62" t="s">
        <v>702</v>
      </c>
      <c r="V12" s="62" t="s">
        <v>703</v>
      </c>
      <c r="W12" s="62" t="s">
        <v>1157</v>
      </c>
      <c r="X12" s="62" t="s">
        <v>1158</v>
      </c>
      <c r="Y12" s="62" t="s">
        <v>702</v>
      </c>
      <c r="Z12" s="69" t="s">
        <v>703</v>
      </c>
    </row>
    <row r="13">
      <c r="B13" s="65" t="s">
        <v>186</v>
      </c>
      <c r="C13" s="61"/>
      <c r="D13" s="61"/>
      <c r="E13" s="61"/>
      <c r="F13" s="61"/>
      <c r="G13" s="61"/>
      <c r="H13" s="61"/>
      <c r="I13" s="61"/>
      <c r="J13" s="61"/>
      <c r="K13" s="61"/>
      <c r="L13" s="61"/>
      <c r="M13" s="61"/>
      <c r="N13" s="61"/>
      <c r="O13" s="61"/>
      <c r="P13" s="61"/>
      <c r="Q13" s="61"/>
      <c r="R13" s="61"/>
      <c r="S13" s="61"/>
      <c r="T13" s="61"/>
      <c r="U13" s="61"/>
      <c r="V13" s="61"/>
      <c r="W13" s="61"/>
      <c r="X13" s="61"/>
      <c r="Y13" s="61"/>
      <c r="Z13" s="68"/>
    </row>
    <row r="14">
      <c r="B14" s="63" t="s">
        <v>147</v>
      </c>
      <c r="C14" s="62" t="s">
        <v>1154</v>
      </c>
      <c r="D14" s="62" t="s">
        <v>1159</v>
      </c>
      <c r="E14" s="62" t="s">
        <v>1083</v>
      </c>
      <c r="F14" s="62" t="s">
        <v>1160</v>
      </c>
      <c r="G14" s="62" t="s">
        <v>1069</v>
      </c>
      <c r="H14" s="62" t="s">
        <v>1070</v>
      </c>
      <c r="I14" s="62" t="s">
        <v>1071</v>
      </c>
      <c r="J14" s="62" t="s">
        <v>1161</v>
      </c>
      <c r="K14" s="62" t="s">
        <v>1060</v>
      </c>
      <c r="L14" s="62" t="s">
        <v>1077</v>
      </c>
      <c r="M14" s="62" t="s">
        <v>1085</v>
      </c>
      <c r="N14" s="62" t="s">
        <v>768</v>
      </c>
      <c r="O14" s="62" t="s">
        <v>1060</v>
      </c>
      <c r="P14" s="62" t="s">
        <v>1162</v>
      </c>
      <c r="Q14" s="62" t="s">
        <v>1085</v>
      </c>
      <c r="R14" s="62" t="s">
        <v>1086</v>
      </c>
      <c r="S14" s="62" t="s">
        <v>1163</v>
      </c>
      <c r="T14" s="62" t="s">
        <v>1164</v>
      </c>
      <c r="U14" s="62" t="s">
        <v>1165</v>
      </c>
      <c r="V14" s="62" t="s">
        <v>1166</v>
      </c>
      <c r="W14" s="62" t="s">
        <v>1165</v>
      </c>
      <c r="X14" s="62" t="s">
        <v>1167</v>
      </c>
      <c r="Y14" s="62" t="s">
        <v>1099</v>
      </c>
      <c r="Z14" s="69" t="s">
        <v>1088</v>
      </c>
    </row>
    <row r="15">
      <c r="B15" s="64" t="s">
        <v>160</v>
      </c>
      <c r="C15" s="60" t="s">
        <v>1168</v>
      </c>
      <c r="D15" s="60" t="s">
        <v>1169</v>
      </c>
      <c r="E15" s="60" t="s">
        <v>1170</v>
      </c>
      <c r="F15" s="60" t="s">
        <v>1171</v>
      </c>
      <c r="G15" s="60" t="s">
        <v>1168</v>
      </c>
      <c r="H15" s="60" t="s">
        <v>1169</v>
      </c>
      <c r="I15" s="60" t="s">
        <v>1172</v>
      </c>
      <c r="J15" s="60" t="s">
        <v>1173</v>
      </c>
      <c r="K15" s="60" t="s">
        <v>1174</v>
      </c>
      <c r="L15" s="60" t="s">
        <v>1175</v>
      </c>
      <c r="M15" s="60" t="s">
        <v>1172</v>
      </c>
      <c r="N15" s="60" t="s">
        <v>1176</v>
      </c>
      <c r="O15" s="60" t="s">
        <v>1170</v>
      </c>
      <c r="P15" s="60" t="s">
        <v>1171</v>
      </c>
      <c r="Q15" s="60" t="s">
        <v>1172</v>
      </c>
      <c r="R15" s="60" t="s">
        <v>1177</v>
      </c>
      <c r="S15" s="60" t="s">
        <v>1178</v>
      </c>
      <c r="T15" s="60" t="s">
        <v>1175</v>
      </c>
      <c r="U15" s="60" t="s">
        <v>1179</v>
      </c>
      <c r="V15" s="60" t="s">
        <v>1176</v>
      </c>
      <c r="W15" s="60" t="s">
        <v>1180</v>
      </c>
      <c r="X15" s="60" t="s">
        <v>1181</v>
      </c>
      <c r="Y15" s="60" t="s">
        <v>1182</v>
      </c>
      <c r="Z15" s="67" t="s">
        <v>1183</v>
      </c>
    </row>
    <row r="16">
      <c r="B16" s="66" t="s">
        <v>173</v>
      </c>
      <c r="C16" s="46" t="s">
        <v>1087</v>
      </c>
      <c r="D16" s="46" t="s">
        <v>1184</v>
      </c>
      <c r="E16" s="46" t="s">
        <v>1087</v>
      </c>
      <c r="F16" s="46" t="s">
        <v>1185</v>
      </c>
      <c r="G16" s="46" t="s">
        <v>1087</v>
      </c>
      <c r="H16" s="46" t="s">
        <v>1108</v>
      </c>
      <c r="I16" s="46" t="s">
        <v>1186</v>
      </c>
      <c r="J16" s="46" t="s">
        <v>1187</v>
      </c>
      <c r="K16" s="46" t="s">
        <v>1095</v>
      </c>
      <c r="L16" s="46" t="s">
        <v>1101</v>
      </c>
      <c r="M16" s="46" t="s">
        <v>1186</v>
      </c>
      <c r="N16" s="46" t="s">
        <v>1187</v>
      </c>
      <c r="O16" s="46" t="s">
        <v>1089</v>
      </c>
      <c r="P16" s="46" t="s">
        <v>1188</v>
      </c>
      <c r="Q16" s="46" t="s">
        <v>1109</v>
      </c>
      <c r="R16" s="46" t="s">
        <v>1110</v>
      </c>
      <c r="S16" s="46" t="s">
        <v>1095</v>
      </c>
      <c r="T16" s="46" t="s">
        <v>1189</v>
      </c>
      <c r="U16" s="46" t="s">
        <v>1100</v>
      </c>
      <c r="V16" s="46" t="s">
        <v>1189</v>
      </c>
      <c r="W16" s="46" t="s">
        <v>1190</v>
      </c>
      <c r="X16" s="46" t="s">
        <v>1191</v>
      </c>
      <c r="Y16" s="46" t="s">
        <v>1192</v>
      </c>
      <c r="Z16" s="58" t="s">
        <v>1193</v>
      </c>
    </row>
    <row r="17">
      <c r="B17" t="s">
        <v>223</v>
      </c>
    </row>
    <row r="18">
      <c r="B18" t="s">
        <v>224</v>
      </c>
    </row>
  </sheetData>
  <sheetProtection selectLockedCells="0" selectUnlockedCells="0" objects="1" sheet="1"/>
  <mergeCells count="14">
    <mergeCell ref="C2:Z2"/>
    <mergeCell ref="C8:Z8"/>
    <mergeCell ref="C7:D7"/>
    <mergeCell ref="E7:F7"/>
    <mergeCell ref="G7:H7"/>
    <mergeCell ref="I7:J7"/>
    <mergeCell ref="K7:L7"/>
    <mergeCell ref="M7:N7"/>
    <mergeCell ref="O7:P7"/>
    <mergeCell ref="Q7:R7"/>
    <mergeCell ref="S7:T7"/>
    <mergeCell ref="U7:V7"/>
    <mergeCell ref="W7:X7"/>
    <mergeCell ref="Y7:Z7"/>
  </mergeCells>
  <hyperlinks>
    <hyperlink ref="C2:J2" display="TOC" location="TOC!A1"/>
    <hyperlink ref="C2" display="Table of Contents" location="'Table of contents'!A1"/>
  </hyperlinks>
  <pageMargins left="0.7" right="0.7" top="0.75" bottom="0.75" header="0.3" footer="0.3"/>
  <pageSetup paperSize="9" orientation="portrait" r:id="rId2"/>
  <drawing r:id="rId1"/>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tabColor theme="9"/>
  </sheetPr>
  <dimension ref="A1"/>
  <sheetViews>
    <sheetView showGridLines="0" showRowColHeaders="0" workbookViewId="0">
      <pane xSplit="2" ySplit="8" topLeftCell="C9" activePane="bottomRight" state="frozen"/>
      <selection pane="topRight" activeCell="B1" sqref="B1"/>
      <selection pane="bottomLeft" activeCell="A6" sqref="A6"/>
      <selection pane="bottomRight" activeCell="B2" sqref="B2"/>
    </sheetView>
  </sheetViews>
  <sheetFormatPr defaultRowHeight="15.0" baseColWidth="10"/>
  <cols>
    <col min="1" max="1" width="1.5" hidden="0" customWidth="1"/>
    <col min="2" max="2" width="35.83203125" hidden="0" customWidth="1"/>
  </cols>
  <sheetData>
    <row r="1" ht="9" customHeight="1"/>
    <row r="2" ht="39.950000000000003" customHeight="1">
      <c r="B2" s="56"/>
      <c r="C2" s="47" t="s">
        <v>0</v>
      </c>
      <c r="D2" s="48"/>
      <c r="E2" s="48"/>
      <c r="F2" s="48"/>
      <c r="G2" s="48"/>
      <c r="H2" s="48"/>
      <c r="I2" s="48"/>
      <c r="J2" s="48"/>
      <c r="K2" s="48"/>
      <c r="L2" s="48"/>
      <c r="M2" s="48"/>
      <c r="N2" s="59"/>
    </row>
    <row r="3" ht="6.95" customHeight="1">
      <c r="B3" s="32"/>
      <c r="N3" s="34"/>
    </row>
    <row r="4" ht="13.5" customHeight="1">
      <c r="B4" s="50" t="s">
        <v>1194</v>
      </c>
      <c r="N4" s="34"/>
    </row>
    <row r="5" ht="12" customHeight="1">
      <c r="B5" s="53" t="s">
        <v>36</v>
      </c>
      <c r="N5" s="34"/>
    </row>
    <row r="6" ht="6.95" customHeight="1">
      <c r="B6" s="51"/>
      <c r="C6" s="41"/>
      <c r="D6" s="42"/>
      <c r="E6" s="42"/>
      <c r="F6" s="42"/>
      <c r="G6" s="42"/>
      <c r="H6" s="42"/>
      <c r="I6" s="42"/>
      <c r="J6" s="42"/>
      <c r="K6" s="42"/>
      <c r="L6" s="42"/>
      <c r="M6" s="42"/>
      <c r="N6" s="34"/>
    </row>
    <row r="7" ht="12" customHeight="1">
      <c r="B7" s="54"/>
      <c r="C7" s="45" t="s">
        <v>67</v>
      </c>
      <c r="D7" s="45" t="s">
        <v>68</v>
      </c>
      <c r="E7" s="45" t="s">
        <v>69</v>
      </c>
      <c r="F7" s="45" t="s">
        <v>70</v>
      </c>
      <c r="G7" s="45" t="s">
        <v>71</v>
      </c>
      <c r="H7" s="45" t="s">
        <v>72</v>
      </c>
      <c r="I7" s="45" t="s">
        <v>73</v>
      </c>
      <c r="J7" s="45" t="s">
        <v>74</v>
      </c>
      <c r="K7" s="45" t="s">
        <v>75</v>
      </c>
      <c r="L7" s="45" t="s">
        <v>76</v>
      </c>
      <c r="M7" s="45" t="s">
        <v>77</v>
      </c>
      <c r="N7" s="57" t="s">
        <v>78</v>
      </c>
    </row>
    <row r="8">
      <c r="B8" s="49"/>
      <c r="C8" s="43" t="s">
        <v>54</v>
      </c>
      <c r="D8" s="44"/>
      <c r="E8" s="44"/>
      <c r="F8" s="44"/>
      <c r="G8" s="44"/>
      <c r="H8" s="44"/>
      <c r="I8" s="44"/>
      <c r="J8" s="44"/>
      <c r="K8" s="44"/>
      <c r="L8" s="44"/>
      <c r="M8" s="44"/>
      <c r="N8" s="34"/>
    </row>
    <row r="9">
      <c r="B9" s="65" t="s">
        <v>146</v>
      </c>
      <c r="C9" s="61"/>
      <c r="D9" s="61"/>
      <c r="E9" s="61"/>
      <c r="F9" s="61"/>
      <c r="G9" s="61"/>
      <c r="H9" s="61"/>
      <c r="I9" s="61"/>
      <c r="J9" s="61"/>
      <c r="K9" s="61"/>
      <c r="L9" s="61"/>
      <c r="M9" s="61"/>
      <c r="N9" s="68"/>
    </row>
    <row r="10">
      <c r="B10" s="63" t="s">
        <v>147</v>
      </c>
      <c r="C10" s="62" t="s">
        <v>618</v>
      </c>
      <c r="D10" s="62" t="s">
        <v>81</v>
      </c>
      <c r="E10" s="62" t="s">
        <v>1195</v>
      </c>
      <c r="F10" s="62" t="s">
        <v>636</v>
      </c>
      <c r="G10" s="62" t="s">
        <v>630</v>
      </c>
      <c r="H10" s="62" t="s">
        <v>1117</v>
      </c>
      <c r="I10" s="62" t="s">
        <v>1196</v>
      </c>
      <c r="J10" s="62" t="s">
        <v>636</v>
      </c>
      <c r="K10" s="62" t="s">
        <v>80</v>
      </c>
      <c r="L10" s="62" t="s">
        <v>1197</v>
      </c>
      <c r="M10" s="62" t="s">
        <v>1198</v>
      </c>
      <c r="N10" s="69" t="s">
        <v>641</v>
      </c>
    </row>
    <row r="11">
      <c r="B11" s="64" t="s">
        <v>160</v>
      </c>
      <c r="C11" s="60" t="s">
        <v>1196</v>
      </c>
      <c r="D11" s="60" t="s">
        <v>1195</v>
      </c>
      <c r="E11" s="60" t="s">
        <v>619</v>
      </c>
      <c r="F11" s="60" t="s">
        <v>1020</v>
      </c>
      <c r="G11" s="60" t="s">
        <v>619</v>
      </c>
      <c r="H11" s="60" t="s">
        <v>636</v>
      </c>
      <c r="I11" s="60" t="s">
        <v>631</v>
      </c>
      <c r="J11" s="60" t="s">
        <v>1019</v>
      </c>
      <c r="K11" s="60" t="s">
        <v>1117</v>
      </c>
      <c r="L11" s="60" t="s">
        <v>1199</v>
      </c>
      <c r="M11" s="60" t="s">
        <v>1200</v>
      </c>
      <c r="N11" s="67" t="s">
        <v>1201</v>
      </c>
    </row>
    <row r="12">
      <c r="B12" s="63" t="s">
        <v>173</v>
      </c>
      <c r="C12" s="62" t="s">
        <v>1202</v>
      </c>
      <c r="D12" s="62" t="s">
        <v>1203</v>
      </c>
      <c r="E12" s="62" t="s">
        <v>94</v>
      </c>
      <c r="F12" s="62" t="s">
        <v>91</v>
      </c>
      <c r="G12" s="62" t="s">
        <v>621</v>
      </c>
      <c r="H12" s="62" t="s">
        <v>1202</v>
      </c>
      <c r="I12" s="62" t="s">
        <v>84</v>
      </c>
      <c r="J12" s="62" t="s">
        <v>94</v>
      </c>
      <c r="K12" s="62" t="s">
        <v>1204</v>
      </c>
      <c r="L12" s="62" t="s">
        <v>1205</v>
      </c>
      <c r="M12" s="62" t="s">
        <v>1206</v>
      </c>
      <c r="N12" s="69" t="s">
        <v>1207</v>
      </c>
    </row>
    <row r="13">
      <c r="B13" s="65" t="s">
        <v>186</v>
      </c>
      <c r="C13" s="61"/>
      <c r="D13" s="61"/>
      <c r="E13" s="61"/>
      <c r="F13" s="61"/>
      <c r="G13" s="61"/>
      <c r="H13" s="61"/>
      <c r="I13" s="61"/>
      <c r="J13" s="61"/>
      <c r="K13" s="61"/>
      <c r="L13" s="61"/>
      <c r="M13" s="61"/>
      <c r="N13" s="68"/>
    </row>
    <row r="14">
      <c r="B14" s="63" t="s">
        <v>147</v>
      </c>
      <c r="C14" s="62" t="s">
        <v>1208</v>
      </c>
      <c r="D14" s="62" t="s">
        <v>1209</v>
      </c>
      <c r="E14" s="62" t="s">
        <v>1210</v>
      </c>
      <c r="F14" s="62" t="s">
        <v>1211</v>
      </c>
      <c r="G14" s="62" t="s">
        <v>1212</v>
      </c>
      <c r="H14" s="62" t="s">
        <v>1213</v>
      </c>
      <c r="I14" s="62" t="s">
        <v>1214</v>
      </c>
      <c r="J14" s="62" t="s">
        <v>1215</v>
      </c>
      <c r="K14" s="62" t="s">
        <v>1216</v>
      </c>
      <c r="L14" s="62" t="s">
        <v>1217</v>
      </c>
      <c r="M14" s="62" t="s">
        <v>1218</v>
      </c>
      <c r="N14" s="69" t="s">
        <v>1219</v>
      </c>
    </row>
    <row r="15">
      <c r="B15" s="64" t="s">
        <v>160</v>
      </c>
      <c r="C15" s="60" t="s">
        <v>75</v>
      </c>
      <c r="D15" s="60" t="s">
        <v>1220</v>
      </c>
      <c r="E15" s="60" t="s">
        <v>1221</v>
      </c>
      <c r="F15" s="60" t="s">
        <v>1222</v>
      </c>
      <c r="G15" s="60" t="s">
        <v>1223</v>
      </c>
      <c r="H15" s="60" t="s">
        <v>1224</v>
      </c>
      <c r="I15" s="60" t="s">
        <v>1225</v>
      </c>
      <c r="J15" s="60" t="s">
        <v>1226</v>
      </c>
      <c r="K15" s="60" t="s">
        <v>1227</v>
      </c>
      <c r="L15" s="60" t="s">
        <v>1228</v>
      </c>
      <c r="M15" s="60" t="s">
        <v>1229</v>
      </c>
      <c r="N15" s="67" t="s">
        <v>1230</v>
      </c>
    </row>
    <row r="16">
      <c r="B16" s="66" t="s">
        <v>173</v>
      </c>
      <c r="C16" s="46" t="s">
        <v>1231</v>
      </c>
      <c r="D16" s="46" t="s">
        <v>1232</v>
      </c>
      <c r="E16" s="46" t="s">
        <v>1233</v>
      </c>
      <c r="F16" s="46" t="s">
        <v>1234</v>
      </c>
      <c r="G16" s="46" t="s">
        <v>1235</v>
      </c>
      <c r="H16" s="46" t="s">
        <v>1236</v>
      </c>
      <c r="I16" s="46" t="s">
        <v>1237</v>
      </c>
      <c r="J16" s="46" t="s">
        <v>1238</v>
      </c>
      <c r="K16" s="46" t="s">
        <v>1239</v>
      </c>
      <c r="L16" s="46" t="s">
        <v>1240</v>
      </c>
      <c r="M16" s="46" t="s">
        <v>1241</v>
      </c>
      <c r="N16" s="58" t="s">
        <v>1242</v>
      </c>
    </row>
    <row r="17">
      <c r="B17" t="s">
        <v>223</v>
      </c>
    </row>
    <row r="18">
      <c r="B18" t="s">
        <v>224</v>
      </c>
    </row>
  </sheetData>
  <sheetProtection selectLockedCells="0" selectUnlockedCells="0" objects="1" sheet="1"/>
  <mergeCells count="14">
    <mergeCell ref="C2:N2"/>
    <mergeCell ref="C8:N8"/>
    <mergeCell ref="C7:C7"/>
    <mergeCell ref="D7:D7"/>
    <mergeCell ref="E7:E7"/>
    <mergeCell ref="F7:F7"/>
    <mergeCell ref="G7:G7"/>
    <mergeCell ref="H7:H7"/>
    <mergeCell ref="I7:I7"/>
    <mergeCell ref="J7:J7"/>
    <mergeCell ref="K7:K7"/>
    <mergeCell ref="L7:L7"/>
    <mergeCell ref="M7:M7"/>
    <mergeCell ref="N7:N7"/>
  </mergeCells>
  <hyperlinks>
    <hyperlink ref="C2:J2" display="TOC" location="TOC!A1"/>
    <hyperlink ref="C2" display="Table of Contents" location="'Table of contents'!A1"/>
  </hyperlinks>
  <pageMargins left="0.7" right="0.7" top="0.75" bottom="0.75" header="0.3" footer="0.3"/>
  <pageSetup paperSize="9" orientation="portrait" r:id="rId2"/>
  <drawing r:id="rId1"/>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tabColor theme="9"/>
  </sheetPr>
  <dimension ref="A1"/>
  <sheetViews>
    <sheetView showGridLines="0" showRowColHeaders="0" workbookViewId="0">
      <pane xSplit="2" ySplit="8" topLeftCell="C9" activePane="bottomRight" state="frozen"/>
      <selection pane="topRight" activeCell="B1" sqref="B1"/>
      <selection pane="bottomLeft" activeCell="A6" sqref="A6"/>
      <selection pane="bottomRight" activeCell="B2" sqref="B2"/>
    </sheetView>
  </sheetViews>
  <sheetFormatPr defaultRowHeight="15.0" baseColWidth="10"/>
  <cols>
    <col min="1" max="1" width="1.5" hidden="0" customWidth="1"/>
    <col min="2" max="2" width="35.83203125" hidden="0" customWidth="1"/>
  </cols>
  <sheetData>
    <row r="1" ht="9" customHeight="1"/>
    <row r="2" ht="39.950000000000003" customHeight="1">
      <c r="B2" s="56"/>
      <c r="C2" s="47" t="s">
        <v>0</v>
      </c>
      <c r="D2" s="48"/>
      <c r="E2" s="48"/>
      <c r="F2" s="48"/>
      <c r="G2" s="48"/>
      <c r="H2" s="48"/>
      <c r="I2" s="48"/>
      <c r="J2" s="48"/>
      <c r="K2" s="48"/>
      <c r="L2" s="48"/>
      <c r="M2" s="48"/>
      <c r="N2" s="48"/>
      <c r="O2" s="48"/>
      <c r="P2" s="48"/>
      <c r="Q2" s="48"/>
      <c r="R2" s="48"/>
      <c r="S2" s="48"/>
      <c r="T2" s="48"/>
      <c r="U2" s="48"/>
      <c r="V2" s="48"/>
      <c r="W2" s="48"/>
      <c r="X2" s="48"/>
      <c r="Y2" s="48"/>
      <c r="Z2" s="59"/>
    </row>
    <row r="3" ht="6.95" customHeight="1">
      <c r="B3" s="32"/>
      <c r="Z3" s="34"/>
    </row>
    <row r="4" ht="13.5" customHeight="1">
      <c r="B4" s="50" t="s">
        <v>1243</v>
      </c>
      <c r="Z4" s="34"/>
    </row>
    <row r="5" ht="12" customHeight="1">
      <c r="B5" s="53" t="s">
        <v>36</v>
      </c>
      <c r="Z5" s="34"/>
    </row>
    <row r="6" ht="6.95" customHeight="1">
      <c r="B6" s="51"/>
      <c r="C6" s="41"/>
      <c r="D6" s="42"/>
      <c r="E6" s="42"/>
      <c r="F6" s="42"/>
      <c r="G6" s="42"/>
      <c r="H6" s="42"/>
      <c r="I6" s="42"/>
      <c r="J6" s="42"/>
      <c r="K6" s="42"/>
      <c r="L6" s="42"/>
      <c r="M6" s="42"/>
      <c r="Z6" s="34"/>
    </row>
    <row r="7" ht="12" customHeight="1">
      <c r="B7" s="54"/>
      <c r="C7" s="45" t="s">
        <v>67</v>
      </c>
      <c r="D7" s="45" t="s">
        <v>67</v>
      </c>
      <c r="E7" s="45" t="s">
        <v>68</v>
      </c>
      <c r="F7" s="45" t="s">
        <v>68</v>
      </c>
      <c r="G7" s="45" t="s">
        <v>69</v>
      </c>
      <c r="H7" s="45" t="s">
        <v>69</v>
      </c>
      <c r="I7" s="45" t="s">
        <v>70</v>
      </c>
      <c r="J7" s="45" t="s">
        <v>70</v>
      </c>
      <c r="K7" s="45" t="s">
        <v>71</v>
      </c>
      <c r="L7" s="45" t="s">
        <v>71</v>
      </c>
      <c r="M7" s="45" t="s">
        <v>72</v>
      </c>
      <c r="N7" s="45" t="s">
        <v>72</v>
      </c>
      <c r="O7" s="45" t="s">
        <v>73</v>
      </c>
      <c r="P7" s="45" t="s">
        <v>73</v>
      </c>
      <c r="Q7" s="45" t="s">
        <v>74</v>
      </c>
      <c r="R7" s="45" t="s">
        <v>74</v>
      </c>
      <c r="S7" s="45" t="s">
        <v>75</v>
      </c>
      <c r="T7" s="45" t="s">
        <v>75</v>
      </c>
      <c r="U7" s="45" t="s">
        <v>76</v>
      </c>
      <c r="V7" s="45" t="s">
        <v>76</v>
      </c>
      <c r="W7" s="45" t="s">
        <v>77</v>
      </c>
      <c r="X7" s="45" t="s">
        <v>77</v>
      </c>
      <c r="Y7" s="45" t="s">
        <v>78</v>
      </c>
      <c r="Z7" s="57" t="s">
        <v>78</v>
      </c>
    </row>
    <row r="8">
      <c r="B8" s="49"/>
      <c r="C8" s="43" t="s">
        <v>226</v>
      </c>
      <c r="D8" s="44"/>
      <c r="E8" s="44"/>
      <c r="F8" s="44"/>
      <c r="G8" s="44"/>
      <c r="H8" s="44"/>
      <c r="I8" s="44"/>
      <c r="J8" s="44"/>
      <c r="K8" s="44"/>
      <c r="L8" s="44"/>
      <c r="M8" s="44"/>
      <c r="Z8" s="34"/>
    </row>
    <row r="9">
      <c r="B9" s="65" t="s">
        <v>146</v>
      </c>
      <c r="C9" s="61"/>
      <c r="D9" s="61"/>
      <c r="E9" s="61"/>
      <c r="F9" s="61"/>
      <c r="G9" s="61"/>
      <c r="H9" s="61"/>
      <c r="I9" s="61"/>
      <c r="J9" s="61"/>
      <c r="K9" s="61"/>
      <c r="L9" s="61"/>
      <c r="M9" s="61"/>
      <c r="N9" s="61"/>
      <c r="O9" s="61"/>
      <c r="P9" s="61"/>
      <c r="Q9" s="61"/>
      <c r="R9" s="61"/>
      <c r="S9" s="61"/>
      <c r="T9" s="61"/>
      <c r="U9" s="61"/>
      <c r="V9" s="61"/>
      <c r="W9" s="61"/>
      <c r="X9" s="61"/>
      <c r="Y9" s="61"/>
      <c r="Z9" s="68"/>
    </row>
    <row r="10">
      <c r="B10" s="63" t="s">
        <v>147</v>
      </c>
      <c r="C10" s="62" t="s">
        <v>1244</v>
      </c>
      <c r="D10" s="62" t="s">
        <v>1245</v>
      </c>
      <c r="E10" s="62" t="s">
        <v>1246</v>
      </c>
      <c r="F10" s="62" t="s">
        <v>1247</v>
      </c>
      <c r="G10" s="62" t="s">
        <v>733</v>
      </c>
      <c r="H10" s="62" t="s">
        <v>1248</v>
      </c>
      <c r="I10" s="62" t="s">
        <v>1249</v>
      </c>
      <c r="J10" s="62" t="s">
        <v>1250</v>
      </c>
      <c r="K10" s="62" t="s">
        <v>702</v>
      </c>
      <c r="L10" s="62" t="s">
        <v>703</v>
      </c>
      <c r="M10" s="62" t="s">
        <v>694</v>
      </c>
      <c r="N10" s="62" t="s">
        <v>1251</v>
      </c>
      <c r="O10" s="62" t="s">
        <v>1252</v>
      </c>
      <c r="P10" s="62" t="s">
        <v>1253</v>
      </c>
      <c r="Q10" s="62" t="s">
        <v>694</v>
      </c>
      <c r="R10" s="62" t="s">
        <v>1254</v>
      </c>
      <c r="S10" s="62" t="s">
        <v>1255</v>
      </c>
      <c r="T10" s="62" t="s">
        <v>1256</v>
      </c>
      <c r="U10" s="62" t="s">
        <v>1257</v>
      </c>
      <c r="V10" s="62" t="s">
        <v>1258</v>
      </c>
      <c r="W10" s="62" t="s">
        <v>1259</v>
      </c>
      <c r="X10" s="62" t="s">
        <v>1260</v>
      </c>
      <c r="Y10" s="62" t="s">
        <v>1261</v>
      </c>
      <c r="Z10" s="69" t="s">
        <v>1262</v>
      </c>
    </row>
    <row r="11">
      <c r="B11" s="64" t="s">
        <v>160</v>
      </c>
      <c r="C11" s="60" t="s">
        <v>1263</v>
      </c>
      <c r="D11" s="60" t="s">
        <v>1264</v>
      </c>
      <c r="E11" s="60" t="s">
        <v>1265</v>
      </c>
      <c r="F11" s="60" t="s">
        <v>1266</v>
      </c>
      <c r="G11" s="60" t="s">
        <v>1267</v>
      </c>
      <c r="H11" s="60" t="s">
        <v>1268</v>
      </c>
      <c r="I11" s="60" t="s">
        <v>706</v>
      </c>
      <c r="J11" s="60" t="s">
        <v>1269</v>
      </c>
      <c r="K11" s="60" t="s">
        <v>139</v>
      </c>
      <c r="L11" s="60" t="s">
        <v>1270</v>
      </c>
      <c r="M11" s="60" t="s">
        <v>1271</v>
      </c>
      <c r="N11" s="60" t="s">
        <v>1272</v>
      </c>
      <c r="O11" s="60" t="s">
        <v>702</v>
      </c>
      <c r="P11" s="60" t="s">
        <v>703</v>
      </c>
      <c r="Q11" s="60" t="s">
        <v>1273</v>
      </c>
      <c r="R11" s="60" t="s">
        <v>1274</v>
      </c>
      <c r="S11" s="60" t="s">
        <v>122</v>
      </c>
      <c r="T11" s="60" t="s">
        <v>1275</v>
      </c>
      <c r="U11" s="60" t="s">
        <v>1276</v>
      </c>
      <c r="V11" s="60" t="s">
        <v>1277</v>
      </c>
      <c r="W11" s="60" t="s">
        <v>700</v>
      </c>
      <c r="X11" s="60" t="s">
        <v>1278</v>
      </c>
      <c r="Y11" s="60" t="s">
        <v>700</v>
      </c>
      <c r="Z11" s="67" t="s">
        <v>1279</v>
      </c>
    </row>
    <row r="12">
      <c r="B12" s="63" t="s">
        <v>173</v>
      </c>
      <c r="C12" s="62" t="s">
        <v>1280</v>
      </c>
      <c r="D12" s="62" t="s">
        <v>1281</v>
      </c>
      <c r="E12" s="62" t="s">
        <v>741</v>
      </c>
      <c r="F12" s="62" t="s">
        <v>1282</v>
      </c>
      <c r="G12" s="62" t="s">
        <v>1283</v>
      </c>
      <c r="H12" s="62" t="s">
        <v>1284</v>
      </c>
      <c r="I12" s="62" t="s">
        <v>1285</v>
      </c>
      <c r="J12" s="62" t="s">
        <v>1286</v>
      </c>
      <c r="K12" s="62" t="s">
        <v>132</v>
      </c>
      <c r="L12" s="62" t="s">
        <v>1287</v>
      </c>
      <c r="M12" s="62" t="s">
        <v>679</v>
      </c>
      <c r="N12" s="62" t="s">
        <v>1288</v>
      </c>
      <c r="O12" s="62" t="s">
        <v>1289</v>
      </c>
      <c r="P12" s="62" t="s">
        <v>1290</v>
      </c>
      <c r="Q12" s="62" t="s">
        <v>713</v>
      </c>
      <c r="R12" s="62" t="s">
        <v>1291</v>
      </c>
      <c r="S12" s="62" t="s">
        <v>104</v>
      </c>
      <c r="T12" s="62" t="s">
        <v>1292</v>
      </c>
      <c r="U12" s="62" t="s">
        <v>1293</v>
      </c>
      <c r="V12" s="62" t="s">
        <v>1294</v>
      </c>
      <c r="W12" s="62" t="s">
        <v>1276</v>
      </c>
      <c r="X12" s="62" t="s">
        <v>1295</v>
      </c>
      <c r="Y12" s="62" t="s">
        <v>1296</v>
      </c>
      <c r="Z12" s="69" t="s">
        <v>1297</v>
      </c>
    </row>
    <row r="13">
      <c r="B13" s="65" t="s">
        <v>186</v>
      </c>
      <c r="C13" s="61"/>
      <c r="D13" s="61"/>
      <c r="E13" s="61"/>
      <c r="F13" s="61"/>
      <c r="G13" s="61"/>
      <c r="H13" s="61"/>
      <c r="I13" s="61"/>
      <c r="J13" s="61"/>
      <c r="K13" s="61"/>
      <c r="L13" s="61"/>
      <c r="M13" s="61"/>
      <c r="N13" s="61"/>
      <c r="O13" s="61"/>
      <c r="P13" s="61"/>
      <c r="Q13" s="61"/>
      <c r="R13" s="61"/>
      <c r="S13" s="61"/>
      <c r="T13" s="61"/>
      <c r="U13" s="61"/>
      <c r="V13" s="61"/>
      <c r="W13" s="61"/>
      <c r="X13" s="61"/>
      <c r="Y13" s="61"/>
      <c r="Z13" s="68"/>
    </row>
    <row r="14">
      <c r="B14" s="63" t="s">
        <v>147</v>
      </c>
      <c r="C14" s="62" t="s">
        <v>1298</v>
      </c>
      <c r="D14" s="62" t="s">
        <v>1299</v>
      </c>
      <c r="E14" s="62" t="s">
        <v>741</v>
      </c>
      <c r="F14" s="62" t="s">
        <v>742</v>
      </c>
      <c r="G14" s="62" t="s">
        <v>1298</v>
      </c>
      <c r="H14" s="62" t="s">
        <v>1300</v>
      </c>
      <c r="I14" s="62" t="s">
        <v>1301</v>
      </c>
      <c r="J14" s="62" t="s">
        <v>1302</v>
      </c>
      <c r="K14" s="62" t="s">
        <v>737</v>
      </c>
      <c r="L14" s="62" t="s">
        <v>1303</v>
      </c>
      <c r="M14" s="62" t="s">
        <v>1304</v>
      </c>
      <c r="N14" s="62" t="s">
        <v>1305</v>
      </c>
      <c r="O14" s="62" t="s">
        <v>1306</v>
      </c>
      <c r="P14" s="62" t="s">
        <v>1307</v>
      </c>
      <c r="Q14" s="62" t="s">
        <v>1249</v>
      </c>
      <c r="R14" s="62" t="s">
        <v>1308</v>
      </c>
      <c r="S14" s="62" t="s">
        <v>1309</v>
      </c>
      <c r="T14" s="62" t="s">
        <v>1310</v>
      </c>
      <c r="U14" s="62" t="s">
        <v>1311</v>
      </c>
      <c r="V14" s="62" t="s">
        <v>1312</v>
      </c>
      <c r="W14" s="62" t="s">
        <v>1313</v>
      </c>
      <c r="X14" s="62" t="s">
        <v>1314</v>
      </c>
      <c r="Y14" s="62" t="s">
        <v>1315</v>
      </c>
      <c r="Z14" s="69" t="s">
        <v>1316</v>
      </c>
    </row>
    <row r="15">
      <c r="B15" s="64" t="s">
        <v>160</v>
      </c>
      <c r="C15" s="60" t="s">
        <v>1317</v>
      </c>
      <c r="D15" s="60" t="s">
        <v>1318</v>
      </c>
      <c r="E15" s="60" t="s">
        <v>104</v>
      </c>
      <c r="F15" s="60" t="s">
        <v>1319</v>
      </c>
      <c r="G15" s="60" t="s">
        <v>143</v>
      </c>
      <c r="H15" s="60" t="s">
        <v>1320</v>
      </c>
      <c r="I15" s="60" t="s">
        <v>772</v>
      </c>
      <c r="J15" s="60" t="s">
        <v>1321</v>
      </c>
      <c r="K15" s="60" t="s">
        <v>717</v>
      </c>
      <c r="L15" s="60" t="s">
        <v>1322</v>
      </c>
      <c r="M15" s="60" t="s">
        <v>774</v>
      </c>
      <c r="N15" s="60" t="s">
        <v>1323</v>
      </c>
      <c r="O15" s="60" t="s">
        <v>781</v>
      </c>
      <c r="P15" s="60" t="s">
        <v>1324</v>
      </c>
      <c r="Q15" s="60" t="s">
        <v>114</v>
      </c>
      <c r="R15" s="60" t="s">
        <v>1325</v>
      </c>
      <c r="S15" s="60" t="s">
        <v>1317</v>
      </c>
      <c r="T15" s="60" t="s">
        <v>1326</v>
      </c>
      <c r="U15" s="60" t="s">
        <v>1327</v>
      </c>
      <c r="V15" s="60" t="s">
        <v>1328</v>
      </c>
      <c r="W15" s="60" t="s">
        <v>1329</v>
      </c>
      <c r="X15" s="60" t="s">
        <v>1322</v>
      </c>
      <c r="Y15" s="60" t="s">
        <v>1330</v>
      </c>
      <c r="Z15" s="67" t="s">
        <v>1331</v>
      </c>
    </row>
    <row r="16">
      <c r="B16" s="66" t="s">
        <v>173</v>
      </c>
      <c r="C16" s="46" t="s">
        <v>1332</v>
      </c>
      <c r="D16" s="46" t="s">
        <v>1333</v>
      </c>
      <c r="E16" s="46" t="s">
        <v>1334</v>
      </c>
      <c r="F16" s="46" t="s">
        <v>1335</v>
      </c>
      <c r="G16" s="46" t="s">
        <v>141</v>
      </c>
      <c r="H16" s="46" t="s">
        <v>1336</v>
      </c>
      <c r="I16" s="46" t="s">
        <v>1337</v>
      </c>
      <c r="J16" s="46" t="s">
        <v>1336</v>
      </c>
      <c r="K16" s="46" t="s">
        <v>694</v>
      </c>
      <c r="L16" s="46" t="s">
        <v>1338</v>
      </c>
      <c r="M16" s="46" t="s">
        <v>1339</v>
      </c>
      <c r="N16" s="46" t="s">
        <v>1340</v>
      </c>
      <c r="O16" s="46" t="s">
        <v>1265</v>
      </c>
      <c r="P16" s="46" t="s">
        <v>1341</v>
      </c>
      <c r="Q16" s="46" t="s">
        <v>1342</v>
      </c>
      <c r="R16" s="46" t="s">
        <v>1343</v>
      </c>
      <c r="S16" s="46" t="s">
        <v>1332</v>
      </c>
      <c r="T16" s="46" t="s">
        <v>1344</v>
      </c>
      <c r="U16" s="46" t="s">
        <v>1257</v>
      </c>
      <c r="V16" s="46" t="s">
        <v>1345</v>
      </c>
      <c r="W16" s="46" t="s">
        <v>1346</v>
      </c>
      <c r="X16" s="46" t="s">
        <v>1347</v>
      </c>
      <c r="Y16" s="46" t="s">
        <v>1348</v>
      </c>
      <c r="Z16" s="58" t="s">
        <v>1349</v>
      </c>
    </row>
    <row r="17">
      <c r="B17" t="s">
        <v>223</v>
      </c>
    </row>
    <row r="18">
      <c r="B18" t="s">
        <v>224</v>
      </c>
    </row>
  </sheetData>
  <sheetProtection selectLockedCells="0" selectUnlockedCells="0" objects="1" sheet="1"/>
  <mergeCells count="14">
    <mergeCell ref="C2:Z2"/>
    <mergeCell ref="C8:Z8"/>
    <mergeCell ref="C7:D7"/>
    <mergeCell ref="E7:F7"/>
    <mergeCell ref="G7:H7"/>
    <mergeCell ref="I7:J7"/>
    <mergeCell ref="K7:L7"/>
    <mergeCell ref="M7:N7"/>
    <mergeCell ref="O7:P7"/>
    <mergeCell ref="Q7:R7"/>
    <mergeCell ref="S7:T7"/>
    <mergeCell ref="U7:V7"/>
    <mergeCell ref="W7:X7"/>
    <mergeCell ref="Y7:Z7"/>
  </mergeCells>
  <hyperlinks>
    <hyperlink ref="C2:J2" display="TOC" location="TOC!A1"/>
    <hyperlink ref="C2" display="Table of Contents" location="'Table of contents'!A1"/>
  </hyperlinks>
  <pageMargins left="0.7" right="0.7" top="0.75" bottom="0.75" header="0.3" footer="0.3"/>
  <pageSetup paperSize="9" orientation="portrait" r:id="rId2"/>
  <drawing r:id="rId1"/>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tabColor theme="9"/>
  </sheetPr>
  <dimension ref="A1"/>
  <sheetViews>
    <sheetView showGridLines="0" showRowColHeaders="0" workbookViewId="0">
      <pane xSplit="2" ySplit="8" topLeftCell="C9" activePane="bottomRight" state="frozen"/>
      <selection pane="topRight" activeCell="B1" sqref="B1"/>
      <selection pane="bottomLeft" activeCell="A6" sqref="A6"/>
      <selection pane="bottomRight" activeCell="B2" sqref="B2"/>
    </sheetView>
  </sheetViews>
  <sheetFormatPr defaultRowHeight="15.0" baseColWidth="10"/>
  <cols>
    <col min="1" max="1" width="1.5" hidden="0" customWidth="1"/>
    <col min="2" max="2" width="35.83203125" hidden="0" customWidth="1"/>
  </cols>
  <sheetData>
    <row r="1" ht="9" customHeight="1"/>
    <row r="2" ht="39.950000000000003" customHeight="1">
      <c r="B2" s="56"/>
      <c r="C2" s="47" t="s">
        <v>0</v>
      </c>
      <c r="D2" s="48"/>
      <c r="E2" s="48"/>
      <c r="F2" s="48"/>
      <c r="G2" s="48"/>
      <c r="H2" s="48"/>
      <c r="I2" s="48"/>
      <c r="J2" s="48"/>
      <c r="K2" s="48"/>
      <c r="L2" s="48"/>
      <c r="M2" s="48"/>
      <c r="N2" s="59"/>
    </row>
    <row r="3" ht="6.95" customHeight="1">
      <c r="B3" s="32"/>
      <c r="N3" s="34"/>
    </row>
    <row r="4" ht="13.5" customHeight="1">
      <c r="B4" s="50" t="s">
        <v>1350</v>
      </c>
      <c r="N4" s="34"/>
    </row>
    <row r="5" ht="12" customHeight="1">
      <c r="B5" s="53" t="s">
        <v>36</v>
      </c>
      <c r="N5" s="34"/>
    </row>
    <row r="6" ht="6.95" customHeight="1">
      <c r="B6" s="51"/>
      <c r="C6" s="41"/>
      <c r="D6" s="42"/>
      <c r="E6" s="42"/>
      <c r="F6" s="42"/>
      <c r="G6" s="42"/>
      <c r="H6" s="42"/>
      <c r="I6" s="42"/>
      <c r="J6" s="42"/>
      <c r="K6" s="42"/>
      <c r="L6" s="42"/>
      <c r="M6" s="42"/>
      <c r="N6" s="34"/>
    </row>
    <row r="7" ht="12" customHeight="1">
      <c r="B7" s="54"/>
      <c r="C7" s="45" t="s">
        <v>67</v>
      </c>
      <c r="D7" s="45" t="s">
        <v>68</v>
      </c>
      <c r="E7" s="45" t="s">
        <v>69</v>
      </c>
      <c r="F7" s="45" t="s">
        <v>70</v>
      </c>
      <c r="G7" s="45" t="s">
        <v>71</v>
      </c>
      <c r="H7" s="45" t="s">
        <v>72</v>
      </c>
      <c r="I7" s="45" t="s">
        <v>73</v>
      </c>
      <c r="J7" s="45" t="s">
        <v>74</v>
      </c>
      <c r="K7" s="45" t="s">
        <v>75</v>
      </c>
      <c r="L7" s="45" t="s">
        <v>76</v>
      </c>
      <c r="M7" s="45" t="s">
        <v>77</v>
      </c>
      <c r="N7" s="57" t="s">
        <v>78</v>
      </c>
    </row>
    <row r="8">
      <c r="B8" s="49"/>
      <c r="C8" s="43" t="s">
        <v>54</v>
      </c>
      <c r="D8" s="44"/>
      <c r="E8" s="44"/>
      <c r="F8" s="44"/>
      <c r="G8" s="44"/>
      <c r="H8" s="44"/>
      <c r="I8" s="44"/>
      <c r="J8" s="44"/>
      <c r="K8" s="44"/>
      <c r="L8" s="44"/>
      <c r="M8" s="44"/>
      <c r="N8" s="34"/>
    </row>
    <row r="9">
      <c r="B9" s="65" t="s">
        <v>146</v>
      </c>
      <c r="C9" s="61"/>
      <c r="D9" s="61"/>
      <c r="E9" s="61"/>
      <c r="F9" s="61"/>
      <c r="G9" s="61"/>
      <c r="H9" s="61"/>
      <c r="I9" s="61"/>
      <c r="J9" s="61"/>
      <c r="K9" s="61"/>
      <c r="L9" s="61"/>
      <c r="M9" s="61"/>
      <c r="N9" s="68"/>
    </row>
    <row r="10">
      <c r="B10" s="63" t="s">
        <v>147</v>
      </c>
      <c r="C10" s="62" t="s">
        <v>1022</v>
      </c>
      <c r="D10" s="62" t="s">
        <v>626</v>
      </c>
      <c r="E10" s="62" t="s">
        <v>1351</v>
      </c>
      <c r="F10" s="62" t="s">
        <v>1020</v>
      </c>
      <c r="G10" s="62" t="s">
        <v>1352</v>
      </c>
      <c r="H10" s="62" t="s">
        <v>1116</v>
      </c>
      <c r="I10" s="62" t="s">
        <v>1116</v>
      </c>
      <c r="J10" s="62" t="s">
        <v>1353</v>
      </c>
      <c r="K10" s="62" t="s">
        <v>1195</v>
      </c>
      <c r="L10" s="62" t="s">
        <v>623</v>
      </c>
      <c r="M10" s="62" t="s">
        <v>1354</v>
      </c>
      <c r="N10" s="69" t="s">
        <v>624</v>
      </c>
    </row>
    <row r="11">
      <c r="B11" s="64" t="s">
        <v>160</v>
      </c>
      <c r="C11" s="60" t="s">
        <v>1008</v>
      </c>
      <c r="D11" s="60" t="s">
        <v>702</v>
      </c>
      <c r="E11" s="60" t="s">
        <v>626</v>
      </c>
      <c r="F11" s="60" t="s">
        <v>1008</v>
      </c>
      <c r="G11" s="60" t="s">
        <v>1015</v>
      </c>
      <c r="H11" s="60" t="s">
        <v>1013</v>
      </c>
      <c r="I11" s="60" t="s">
        <v>629</v>
      </c>
      <c r="J11" s="60" t="s">
        <v>1355</v>
      </c>
      <c r="K11" s="60" t="s">
        <v>1020</v>
      </c>
      <c r="L11" s="60" t="s">
        <v>1356</v>
      </c>
      <c r="M11" s="60" t="s">
        <v>632</v>
      </c>
      <c r="N11" s="67" t="s">
        <v>1357</v>
      </c>
    </row>
    <row r="12">
      <c r="B12" s="63" t="s">
        <v>173</v>
      </c>
      <c r="C12" s="62" t="s">
        <v>1358</v>
      </c>
      <c r="D12" s="62" t="s">
        <v>1013</v>
      </c>
      <c r="E12" s="62" t="s">
        <v>618</v>
      </c>
      <c r="F12" s="62" t="s">
        <v>1195</v>
      </c>
      <c r="G12" s="62" t="s">
        <v>1195</v>
      </c>
      <c r="H12" s="62" t="s">
        <v>620</v>
      </c>
      <c r="I12" s="62" t="s">
        <v>90</v>
      </c>
      <c r="J12" s="62" t="s">
        <v>1359</v>
      </c>
      <c r="K12" s="62" t="s">
        <v>89</v>
      </c>
      <c r="L12" s="62" t="s">
        <v>1360</v>
      </c>
      <c r="M12" s="62" t="s">
        <v>1361</v>
      </c>
      <c r="N12" s="69" t="s">
        <v>1354</v>
      </c>
    </row>
    <row r="13">
      <c r="B13" s="65" t="s">
        <v>186</v>
      </c>
      <c r="C13" s="61"/>
      <c r="D13" s="61"/>
      <c r="E13" s="61"/>
      <c r="F13" s="61"/>
      <c r="G13" s="61"/>
      <c r="H13" s="61"/>
      <c r="I13" s="61"/>
      <c r="J13" s="61"/>
      <c r="K13" s="61"/>
      <c r="L13" s="61"/>
      <c r="M13" s="61"/>
      <c r="N13" s="68"/>
    </row>
    <row r="14">
      <c r="B14" s="63" t="s">
        <v>147</v>
      </c>
      <c r="C14" s="62" t="s">
        <v>1362</v>
      </c>
      <c r="D14" s="62" t="s">
        <v>154</v>
      </c>
      <c r="E14" s="62" t="s">
        <v>1363</v>
      </c>
      <c r="F14" s="62" t="s">
        <v>152</v>
      </c>
      <c r="G14" s="62" t="s">
        <v>1364</v>
      </c>
      <c r="H14" s="62" t="s">
        <v>1145</v>
      </c>
      <c r="I14" s="62" t="s">
        <v>1365</v>
      </c>
      <c r="J14" s="62" t="s">
        <v>1366</v>
      </c>
      <c r="K14" s="62" t="s">
        <v>1367</v>
      </c>
      <c r="L14" s="62" t="s">
        <v>1368</v>
      </c>
      <c r="M14" s="62" t="s">
        <v>1369</v>
      </c>
      <c r="N14" s="69" t="s">
        <v>1370</v>
      </c>
    </row>
    <row r="15">
      <c r="B15" s="64" t="s">
        <v>160</v>
      </c>
      <c r="C15" s="60" t="s">
        <v>1371</v>
      </c>
      <c r="D15" s="60" t="s">
        <v>1122</v>
      </c>
      <c r="E15" s="60" t="s">
        <v>1122</v>
      </c>
      <c r="F15" s="60" t="s">
        <v>1372</v>
      </c>
      <c r="G15" s="60" t="s">
        <v>1373</v>
      </c>
      <c r="H15" s="60" t="s">
        <v>816</v>
      </c>
      <c r="I15" s="60" t="s">
        <v>1374</v>
      </c>
      <c r="J15" s="60" t="s">
        <v>1375</v>
      </c>
      <c r="K15" s="60" t="s">
        <v>1376</v>
      </c>
      <c r="L15" s="60" t="s">
        <v>1377</v>
      </c>
      <c r="M15" s="60" t="s">
        <v>1378</v>
      </c>
      <c r="N15" s="67" t="s">
        <v>1379</v>
      </c>
    </row>
    <row r="16">
      <c r="B16" s="66" t="s">
        <v>173</v>
      </c>
      <c r="C16" s="46" t="s">
        <v>1380</v>
      </c>
      <c r="D16" s="46" t="s">
        <v>1381</v>
      </c>
      <c r="E16" s="46" t="s">
        <v>1382</v>
      </c>
      <c r="F16" s="46" t="s">
        <v>1383</v>
      </c>
      <c r="G16" s="46" t="s">
        <v>1384</v>
      </c>
      <c r="H16" s="46" t="s">
        <v>1385</v>
      </c>
      <c r="I16" s="46" t="s">
        <v>1386</v>
      </c>
      <c r="J16" s="46" t="s">
        <v>67</v>
      </c>
      <c r="K16" s="46" t="s">
        <v>1387</v>
      </c>
      <c r="L16" s="46" t="s">
        <v>1388</v>
      </c>
      <c r="M16" s="46" t="s">
        <v>1389</v>
      </c>
      <c r="N16" s="58" t="s">
        <v>184</v>
      </c>
    </row>
    <row r="17">
      <c r="B17" t="s">
        <v>223</v>
      </c>
    </row>
    <row r="18">
      <c r="B18" t="s">
        <v>224</v>
      </c>
    </row>
  </sheetData>
  <sheetProtection selectLockedCells="0" selectUnlockedCells="0" objects="1" sheet="1"/>
  <mergeCells count="14">
    <mergeCell ref="C2:N2"/>
    <mergeCell ref="C8:N8"/>
    <mergeCell ref="C7:C7"/>
    <mergeCell ref="D7:D7"/>
    <mergeCell ref="E7:E7"/>
    <mergeCell ref="F7:F7"/>
    <mergeCell ref="G7:G7"/>
    <mergeCell ref="H7:H7"/>
    <mergeCell ref="I7:I7"/>
    <mergeCell ref="J7:J7"/>
    <mergeCell ref="K7:K7"/>
    <mergeCell ref="L7:L7"/>
    <mergeCell ref="M7:M7"/>
    <mergeCell ref="N7:N7"/>
  </mergeCells>
  <hyperlinks>
    <hyperlink ref="C2:J2" display="TOC" location="TOC!A1"/>
    <hyperlink ref="C2" display="Table of Contents" location="'Table of contents'!A1"/>
  </hyperlinks>
  <pageMargins left="0.7" right="0.7" top="0.75" bottom="0.75" header="0.3" footer="0.3"/>
  <pageSetup paperSize="9" orientation="portrait" r:id="rId2"/>
  <drawing r:id="rId1"/>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tabColor theme="9"/>
  </sheetPr>
  <dimension ref="A1"/>
  <sheetViews>
    <sheetView showGridLines="0" showRowColHeaders="0" workbookViewId="0">
      <pane xSplit="2" ySplit="8" topLeftCell="C9" activePane="bottomRight" state="frozen"/>
      <selection pane="topRight" activeCell="B1" sqref="B1"/>
      <selection pane="bottomLeft" activeCell="A6" sqref="A6"/>
      <selection pane="bottomRight" activeCell="B2" sqref="B2"/>
    </sheetView>
  </sheetViews>
  <sheetFormatPr defaultRowHeight="15.0" baseColWidth="10"/>
  <cols>
    <col min="1" max="1" width="1.5" hidden="0" customWidth="1"/>
    <col min="2" max="2" width="35.83203125" hidden="0" customWidth="1"/>
  </cols>
  <sheetData>
    <row r="1" ht="9" customHeight="1"/>
    <row r="2" ht="39.950000000000003" customHeight="1">
      <c r="B2" s="56"/>
      <c r="C2" s="47" t="s">
        <v>0</v>
      </c>
      <c r="D2" s="48"/>
      <c r="E2" s="48"/>
      <c r="F2" s="48"/>
      <c r="G2" s="48"/>
      <c r="H2" s="48"/>
      <c r="I2" s="48"/>
      <c r="J2" s="48"/>
      <c r="K2" s="48"/>
      <c r="L2" s="48"/>
      <c r="M2" s="48"/>
      <c r="N2" s="48"/>
      <c r="O2" s="48"/>
      <c r="P2" s="48"/>
      <c r="Q2" s="48"/>
      <c r="R2" s="48"/>
      <c r="S2" s="48"/>
      <c r="T2" s="48"/>
      <c r="U2" s="48"/>
      <c r="V2" s="48"/>
      <c r="W2" s="48"/>
      <c r="X2" s="48"/>
      <c r="Y2" s="48"/>
      <c r="Z2" s="59"/>
    </row>
    <row r="3" ht="6.95" customHeight="1">
      <c r="B3" s="32"/>
      <c r="Z3" s="34"/>
    </row>
    <row r="4" ht="13.5" customHeight="1">
      <c r="B4" s="50" t="s">
        <v>1390</v>
      </c>
      <c r="Z4" s="34"/>
    </row>
    <row r="5" ht="12" customHeight="1">
      <c r="B5" s="53" t="s">
        <v>36</v>
      </c>
      <c r="Z5" s="34"/>
    </row>
    <row r="6" ht="6.95" customHeight="1">
      <c r="B6" s="51"/>
      <c r="C6" s="41"/>
      <c r="D6" s="42"/>
      <c r="E6" s="42"/>
      <c r="F6" s="42"/>
      <c r="G6" s="42"/>
      <c r="H6" s="42"/>
      <c r="I6" s="42"/>
      <c r="J6" s="42"/>
      <c r="K6" s="42"/>
      <c r="L6" s="42"/>
      <c r="M6" s="42"/>
      <c r="Z6" s="34"/>
    </row>
    <row r="7" ht="12" customHeight="1">
      <c r="B7" s="54"/>
      <c r="C7" s="45" t="s">
        <v>67</v>
      </c>
      <c r="D7" s="45" t="s">
        <v>67</v>
      </c>
      <c r="E7" s="45" t="s">
        <v>68</v>
      </c>
      <c r="F7" s="45" t="s">
        <v>68</v>
      </c>
      <c r="G7" s="45" t="s">
        <v>69</v>
      </c>
      <c r="H7" s="45" t="s">
        <v>69</v>
      </c>
      <c r="I7" s="45" t="s">
        <v>70</v>
      </c>
      <c r="J7" s="45" t="s">
        <v>70</v>
      </c>
      <c r="K7" s="45" t="s">
        <v>71</v>
      </c>
      <c r="L7" s="45" t="s">
        <v>71</v>
      </c>
      <c r="M7" s="45" t="s">
        <v>72</v>
      </c>
      <c r="N7" s="45" t="s">
        <v>72</v>
      </c>
      <c r="O7" s="45" t="s">
        <v>73</v>
      </c>
      <c r="P7" s="45" t="s">
        <v>73</v>
      </c>
      <c r="Q7" s="45" t="s">
        <v>74</v>
      </c>
      <c r="R7" s="45" t="s">
        <v>74</v>
      </c>
      <c r="S7" s="45" t="s">
        <v>75</v>
      </c>
      <c r="T7" s="45" t="s">
        <v>75</v>
      </c>
      <c r="U7" s="45" t="s">
        <v>76</v>
      </c>
      <c r="V7" s="45" t="s">
        <v>76</v>
      </c>
      <c r="W7" s="45" t="s">
        <v>77</v>
      </c>
      <c r="X7" s="45" t="s">
        <v>77</v>
      </c>
      <c r="Y7" s="45" t="s">
        <v>78</v>
      </c>
      <c r="Z7" s="57" t="s">
        <v>78</v>
      </c>
    </row>
    <row r="8">
      <c r="B8" s="49"/>
      <c r="C8" s="43" t="s">
        <v>226</v>
      </c>
      <c r="D8" s="44"/>
      <c r="E8" s="44"/>
      <c r="F8" s="44"/>
      <c r="G8" s="44"/>
      <c r="H8" s="44"/>
      <c r="I8" s="44"/>
      <c r="J8" s="44"/>
      <c r="K8" s="44"/>
      <c r="L8" s="44"/>
      <c r="M8" s="44"/>
      <c r="Z8" s="34"/>
    </row>
    <row r="9">
      <c r="B9" s="65" t="s">
        <v>146</v>
      </c>
      <c r="C9" s="61"/>
      <c r="D9" s="61"/>
      <c r="E9" s="61"/>
      <c r="F9" s="61"/>
      <c r="G9" s="61"/>
      <c r="H9" s="61"/>
      <c r="I9" s="61"/>
      <c r="J9" s="61"/>
      <c r="K9" s="61"/>
      <c r="L9" s="61"/>
      <c r="M9" s="61"/>
      <c r="N9" s="61"/>
      <c r="O9" s="61"/>
      <c r="P9" s="61"/>
      <c r="Q9" s="61"/>
      <c r="R9" s="61"/>
      <c r="S9" s="61"/>
      <c r="T9" s="61"/>
      <c r="U9" s="61"/>
      <c r="V9" s="61"/>
      <c r="W9" s="61"/>
      <c r="X9" s="61"/>
      <c r="Y9" s="61"/>
      <c r="Z9" s="68"/>
    </row>
    <row r="10">
      <c r="B10" s="63" t="s">
        <v>147</v>
      </c>
      <c r="C10" s="62" t="s">
        <v>702</v>
      </c>
      <c r="D10" s="62" t="s">
        <v>703</v>
      </c>
      <c r="E10" s="62" t="s">
        <v>702</v>
      </c>
      <c r="F10" s="62" t="s">
        <v>703</v>
      </c>
      <c r="G10" s="62" t="s">
        <v>711</v>
      </c>
      <c r="H10" s="62" t="s">
        <v>1391</v>
      </c>
      <c r="I10" s="62" t="s">
        <v>1392</v>
      </c>
      <c r="J10" s="62" t="s">
        <v>1393</v>
      </c>
      <c r="K10" s="62" t="s">
        <v>1394</v>
      </c>
      <c r="L10" s="62" t="s">
        <v>1395</v>
      </c>
      <c r="M10" s="62" t="s">
        <v>715</v>
      </c>
      <c r="N10" s="62" t="s">
        <v>1396</v>
      </c>
      <c r="O10" s="62" t="s">
        <v>772</v>
      </c>
      <c r="P10" s="62" t="s">
        <v>1397</v>
      </c>
      <c r="Q10" s="62" t="s">
        <v>786</v>
      </c>
      <c r="R10" s="62" t="s">
        <v>1398</v>
      </c>
      <c r="S10" s="62" t="s">
        <v>1399</v>
      </c>
      <c r="T10" s="62" t="s">
        <v>1400</v>
      </c>
      <c r="U10" s="62" t="s">
        <v>1401</v>
      </c>
      <c r="V10" s="62" t="s">
        <v>1402</v>
      </c>
      <c r="W10" s="62" t="s">
        <v>1403</v>
      </c>
      <c r="X10" s="62" t="s">
        <v>1404</v>
      </c>
      <c r="Y10" s="62" t="s">
        <v>1405</v>
      </c>
      <c r="Z10" s="69" t="s">
        <v>1406</v>
      </c>
    </row>
    <row r="11">
      <c r="B11" s="64" t="s">
        <v>160</v>
      </c>
      <c r="C11" s="60" t="s">
        <v>702</v>
      </c>
      <c r="D11" s="60" t="s">
        <v>703</v>
      </c>
      <c r="E11" s="60" t="s">
        <v>702</v>
      </c>
      <c r="F11" s="60" t="s">
        <v>703</v>
      </c>
      <c r="G11" s="60" t="s">
        <v>702</v>
      </c>
      <c r="H11" s="60" t="s">
        <v>703</v>
      </c>
      <c r="I11" s="60" t="s">
        <v>702</v>
      </c>
      <c r="J11" s="60" t="s">
        <v>703</v>
      </c>
      <c r="K11" s="60" t="s">
        <v>702</v>
      </c>
      <c r="L11" s="60" t="s">
        <v>703</v>
      </c>
      <c r="M11" s="60" t="s">
        <v>702</v>
      </c>
      <c r="N11" s="60" t="s">
        <v>703</v>
      </c>
      <c r="O11" s="60" t="s">
        <v>702</v>
      </c>
      <c r="P11" s="60" t="s">
        <v>703</v>
      </c>
      <c r="Q11" s="60" t="s">
        <v>1407</v>
      </c>
      <c r="R11" s="60" t="s">
        <v>1408</v>
      </c>
      <c r="S11" s="60" t="s">
        <v>100</v>
      </c>
      <c r="T11" s="60" t="s">
        <v>1409</v>
      </c>
      <c r="U11" s="60" t="s">
        <v>702</v>
      </c>
      <c r="V11" s="60" t="s">
        <v>703</v>
      </c>
      <c r="W11" s="60" t="s">
        <v>702</v>
      </c>
      <c r="X11" s="60" t="s">
        <v>703</v>
      </c>
      <c r="Y11" s="60" t="s">
        <v>702</v>
      </c>
      <c r="Z11" s="67" t="s">
        <v>703</v>
      </c>
    </row>
    <row r="12">
      <c r="B12" s="63" t="s">
        <v>173</v>
      </c>
      <c r="C12" s="62" t="s">
        <v>124</v>
      </c>
      <c r="D12" s="62" t="s">
        <v>1410</v>
      </c>
      <c r="E12" s="62" t="s">
        <v>702</v>
      </c>
      <c r="F12" s="62" t="s">
        <v>703</v>
      </c>
      <c r="G12" s="62" t="s">
        <v>120</v>
      </c>
      <c r="H12" s="62" t="s">
        <v>1411</v>
      </c>
      <c r="I12" s="62" t="s">
        <v>100</v>
      </c>
      <c r="J12" s="62" t="s">
        <v>1412</v>
      </c>
      <c r="K12" s="62" t="s">
        <v>1273</v>
      </c>
      <c r="L12" s="62" t="s">
        <v>1413</v>
      </c>
      <c r="M12" s="62" t="s">
        <v>1414</v>
      </c>
      <c r="N12" s="62" t="s">
        <v>1415</v>
      </c>
      <c r="O12" s="62" t="s">
        <v>1416</v>
      </c>
      <c r="P12" s="62" t="s">
        <v>1417</v>
      </c>
      <c r="Q12" s="62" t="s">
        <v>1418</v>
      </c>
      <c r="R12" s="62" t="s">
        <v>1419</v>
      </c>
      <c r="S12" s="62" t="s">
        <v>114</v>
      </c>
      <c r="T12" s="62" t="s">
        <v>1420</v>
      </c>
      <c r="U12" s="62" t="s">
        <v>1407</v>
      </c>
      <c r="V12" s="62" t="s">
        <v>1421</v>
      </c>
      <c r="W12" s="62" t="s">
        <v>1401</v>
      </c>
      <c r="X12" s="62" t="s">
        <v>1422</v>
      </c>
      <c r="Y12" s="62" t="s">
        <v>1423</v>
      </c>
      <c r="Z12" s="69" t="s">
        <v>1424</v>
      </c>
    </row>
    <row r="13">
      <c r="B13" s="65" t="s">
        <v>186</v>
      </c>
      <c r="C13" s="61"/>
      <c r="D13" s="61"/>
      <c r="E13" s="61"/>
      <c r="F13" s="61"/>
      <c r="G13" s="61"/>
      <c r="H13" s="61"/>
      <c r="I13" s="61"/>
      <c r="J13" s="61"/>
      <c r="K13" s="61"/>
      <c r="L13" s="61"/>
      <c r="M13" s="61"/>
      <c r="N13" s="61"/>
      <c r="O13" s="61"/>
      <c r="P13" s="61"/>
      <c r="Q13" s="61"/>
      <c r="R13" s="61"/>
      <c r="S13" s="61"/>
      <c r="T13" s="61"/>
      <c r="U13" s="61"/>
      <c r="V13" s="61"/>
      <c r="W13" s="61"/>
      <c r="X13" s="61"/>
      <c r="Y13" s="61"/>
      <c r="Z13" s="68"/>
    </row>
    <row r="14">
      <c r="B14" s="63" t="s">
        <v>147</v>
      </c>
      <c r="C14" s="62" t="s">
        <v>1425</v>
      </c>
      <c r="D14" s="62" t="s">
        <v>1426</v>
      </c>
      <c r="E14" s="62" t="s">
        <v>1427</v>
      </c>
      <c r="F14" s="62" t="s">
        <v>1428</v>
      </c>
      <c r="G14" s="62" t="s">
        <v>1429</v>
      </c>
      <c r="H14" s="62" t="s">
        <v>1430</v>
      </c>
      <c r="I14" s="62" t="s">
        <v>1431</v>
      </c>
      <c r="J14" s="62" t="s">
        <v>1432</v>
      </c>
      <c r="K14" s="62" t="s">
        <v>704</v>
      </c>
      <c r="L14" s="62" t="s">
        <v>1433</v>
      </c>
      <c r="M14" s="62" t="s">
        <v>1434</v>
      </c>
      <c r="N14" s="62" t="s">
        <v>1435</v>
      </c>
      <c r="O14" s="62" t="s">
        <v>129</v>
      </c>
      <c r="P14" s="62" t="s">
        <v>1436</v>
      </c>
      <c r="Q14" s="62" t="s">
        <v>1434</v>
      </c>
      <c r="R14" s="62" t="s">
        <v>1435</v>
      </c>
      <c r="S14" s="62" t="s">
        <v>1437</v>
      </c>
      <c r="T14" s="62" t="s">
        <v>1438</v>
      </c>
      <c r="U14" s="62" t="s">
        <v>1439</v>
      </c>
      <c r="V14" s="62" t="s">
        <v>1440</v>
      </c>
      <c r="W14" s="62" t="s">
        <v>1441</v>
      </c>
      <c r="X14" s="62" t="s">
        <v>1442</v>
      </c>
      <c r="Y14" s="62" t="s">
        <v>1418</v>
      </c>
      <c r="Z14" s="69" t="s">
        <v>1443</v>
      </c>
    </row>
    <row r="15">
      <c r="B15" s="64" t="s">
        <v>160</v>
      </c>
      <c r="C15" s="60" t="s">
        <v>1095</v>
      </c>
      <c r="D15" s="60" t="s">
        <v>1444</v>
      </c>
      <c r="E15" s="60" t="s">
        <v>1095</v>
      </c>
      <c r="F15" s="60" t="s">
        <v>1096</v>
      </c>
      <c r="G15" s="60" t="s">
        <v>1095</v>
      </c>
      <c r="H15" s="60" t="s">
        <v>1096</v>
      </c>
      <c r="I15" s="60" t="s">
        <v>1186</v>
      </c>
      <c r="J15" s="60" t="s">
        <v>1445</v>
      </c>
      <c r="K15" s="60" t="s">
        <v>1095</v>
      </c>
      <c r="L15" s="60" t="s">
        <v>1096</v>
      </c>
      <c r="M15" s="60" t="s">
        <v>1109</v>
      </c>
      <c r="N15" s="60" t="s">
        <v>1098</v>
      </c>
      <c r="O15" s="60" t="s">
        <v>1109</v>
      </c>
      <c r="P15" s="60" t="s">
        <v>1098</v>
      </c>
      <c r="Q15" s="60" t="s">
        <v>1186</v>
      </c>
      <c r="R15" s="60" t="s">
        <v>1445</v>
      </c>
      <c r="S15" s="60" t="s">
        <v>1089</v>
      </c>
      <c r="T15" s="60" t="s">
        <v>1446</v>
      </c>
      <c r="U15" s="60" t="s">
        <v>1165</v>
      </c>
      <c r="V15" s="60" t="s">
        <v>1166</v>
      </c>
      <c r="W15" s="60" t="s">
        <v>1447</v>
      </c>
      <c r="X15" s="60" t="s">
        <v>1092</v>
      </c>
      <c r="Y15" s="60" t="s">
        <v>1113</v>
      </c>
      <c r="Z15" s="67" t="s">
        <v>1090</v>
      </c>
    </row>
    <row r="16">
      <c r="B16" s="66" t="s">
        <v>173</v>
      </c>
      <c r="C16" s="46" t="s">
        <v>1448</v>
      </c>
      <c r="D16" s="46" t="s">
        <v>1105</v>
      </c>
      <c r="E16" s="46" t="s">
        <v>761</v>
      </c>
      <c r="F16" s="46" t="s">
        <v>1104</v>
      </c>
      <c r="G16" s="46" t="s">
        <v>751</v>
      </c>
      <c r="H16" s="46" t="s">
        <v>1103</v>
      </c>
      <c r="I16" s="46" t="s">
        <v>751</v>
      </c>
      <c r="J16" s="46" t="s">
        <v>1103</v>
      </c>
      <c r="K16" s="46" t="s">
        <v>758</v>
      </c>
      <c r="L16" s="46" t="s">
        <v>1449</v>
      </c>
      <c r="M16" s="46" t="s">
        <v>755</v>
      </c>
      <c r="N16" s="46" t="s">
        <v>1450</v>
      </c>
      <c r="O16" s="46" t="s">
        <v>753</v>
      </c>
      <c r="P16" s="46" t="s">
        <v>1451</v>
      </c>
      <c r="Q16" s="46" t="s">
        <v>755</v>
      </c>
      <c r="R16" s="46" t="s">
        <v>1452</v>
      </c>
      <c r="S16" s="46" t="s">
        <v>1064</v>
      </c>
      <c r="T16" s="46" t="s">
        <v>1453</v>
      </c>
      <c r="U16" s="46" t="s">
        <v>1454</v>
      </c>
      <c r="V16" s="46" t="s">
        <v>1455</v>
      </c>
      <c r="W16" s="46" t="s">
        <v>1423</v>
      </c>
      <c r="X16" s="46" t="s">
        <v>1453</v>
      </c>
      <c r="Y16" s="46" t="s">
        <v>1456</v>
      </c>
      <c r="Z16" s="58" t="s">
        <v>1457</v>
      </c>
    </row>
    <row r="17">
      <c r="B17" t="s">
        <v>223</v>
      </c>
    </row>
    <row r="18">
      <c r="B18" t="s">
        <v>224</v>
      </c>
    </row>
  </sheetData>
  <sheetProtection selectLockedCells="0" selectUnlockedCells="0" objects="1" sheet="1"/>
  <mergeCells count="14">
    <mergeCell ref="C2:Z2"/>
    <mergeCell ref="C8:Z8"/>
    <mergeCell ref="C7:D7"/>
    <mergeCell ref="E7:F7"/>
    <mergeCell ref="G7:H7"/>
    <mergeCell ref="I7:J7"/>
    <mergeCell ref="K7:L7"/>
    <mergeCell ref="M7:N7"/>
    <mergeCell ref="O7:P7"/>
    <mergeCell ref="Q7:R7"/>
    <mergeCell ref="S7:T7"/>
    <mergeCell ref="U7:V7"/>
    <mergeCell ref="W7:X7"/>
    <mergeCell ref="Y7:Z7"/>
  </mergeCells>
  <hyperlinks>
    <hyperlink ref="C2:J2" display="TOC" location="TOC!A1"/>
    <hyperlink ref="C2" display="Table of Contents" location="'Table of contents'!A1"/>
  </hyperlinks>
  <pageMargins left="0.7" right="0.7" top="0.75" bottom="0.75" header="0.3" footer="0.3"/>
  <pageSetup paperSize="9" orientation="portrait" r:id="rId2"/>
  <drawing r:id="rId1"/>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tabColor theme="9"/>
  </sheetPr>
  <dimension ref="A1"/>
  <sheetViews>
    <sheetView showGridLines="0" showRowColHeaders="0" workbookViewId="0">
      <pane xSplit="2" ySplit="8" topLeftCell="C9" activePane="bottomRight" state="frozen"/>
      <selection pane="topRight" activeCell="B1" sqref="B1"/>
      <selection pane="bottomLeft" activeCell="A6" sqref="A6"/>
      <selection pane="bottomRight" activeCell="B2" sqref="B2"/>
    </sheetView>
  </sheetViews>
  <sheetFormatPr defaultRowHeight="15.0" baseColWidth="10"/>
  <cols>
    <col min="1" max="1" width="1.5" hidden="0" customWidth="1"/>
    <col min="2" max="2" width="35.83203125" hidden="0" customWidth="1"/>
  </cols>
  <sheetData>
    <row r="1" ht="9" customHeight="1"/>
    <row r="2" ht="39.950000000000003" customHeight="1">
      <c r="B2" s="56"/>
      <c r="C2" s="47" t="s">
        <v>0</v>
      </c>
      <c r="D2" s="48"/>
      <c r="E2" s="48"/>
      <c r="F2" s="48"/>
      <c r="G2" s="48"/>
      <c r="H2" s="48"/>
      <c r="I2" s="48"/>
      <c r="J2" s="48"/>
      <c r="K2" s="48"/>
      <c r="L2" s="48"/>
      <c r="M2" s="48"/>
      <c r="N2" s="59"/>
    </row>
    <row r="3" ht="6.95" customHeight="1">
      <c r="B3" s="32"/>
      <c r="N3" s="34"/>
    </row>
    <row r="4" ht="13.5" customHeight="1">
      <c r="B4" s="50" t="s">
        <v>1458</v>
      </c>
      <c r="N4" s="34"/>
    </row>
    <row r="5" ht="12" customHeight="1">
      <c r="B5" s="53" t="s">
        <v>36</v>
      </c>
      <c r="N5" s="34"/>
    </row>
    <row r="6" ht="6.95" customHeight="1">
      <c r="B6" s="51"/>
      <c r="C6" s="41"/>
      <c r="D6" s="42"/>
      <c r="E6" s="42"/>
      <c r="F6" s="42"/>
      <c r="G6" s="42"/>
      <c r="H6" s="42"/>
      <c r="I6" s="42"/>
      <c r="J6" s="42"/>
      <c r="K6" s="42"/>
      <c r="L6" s="42"/>
      <c r="M6" s="42"/>
      <c r="N6" s="34"/>
    </row>
    <row r="7" ht="12" customHeight="1">
      <c r="B7" s="54"/>
      <c r="C7" s="45" t="s">
        <v>67</v>
      </c>
      <c r="D7" s="45" t="s">
        <v>68</v>
      </c>
      <c r="E7" s="45" t="s">
        <v>69</v>
      </c>
      <c r="F7" s="45" t="s">
        <v>70</v>
      </c>
      <c r="G7" s="45" t="s">
        <v>71</v>
      </c>
      <c r="H7" s="45" t="s">
        <v>72</v>
      </c>
      <c r="I7" s="45" t="s">
        <v>73</v>
      </c>
      <c r="J7" s="45" t="s">
        <v>74</v>
      </c>
      <c r="K7" s="45" t="s">
        <v>75</v>
      </c>
      <c r="L7" s="45" t="s">
        <v>76</v>
      </c>
      <c r="M7" s="45" t="s">
        <v>77</v>
      </c>
      <c r="N7" s="57" t="s">
        <v>78</v>
      </c>
    </row>
    <row r="8">
      <c r="B8" s="49"/>
      <c r="C8" s="43" t="s">
        <v>54</v>
      </c>
      <c r="D8" s="44"/>
      <c r="E8" s="44"/>
      <c r="F8" s="44"/>
      <c r="G8" s="44"/>
      <c r="H8" s="44"/>
      <c r="I8" s="44"/>
      <c r="J8" s="44"/>
      <c r="K8" s="44"/>
      <c r="L8" s="44"/>
      <c r="M8" s="44"/>
      <c r="N8" s="34"/>
    </row>
    <row r="9">
      <c r="B9" s="65" t="s">
        <v>146</v>
      </c>
      <c r="C9" s="61"/>
      <c r="D9" s="61"/>
      <c r="E9" s="61"/>
      <c r="F9" s="61"/>
      <c r="G9" s="61"/>
      <c r="H9" s="61"/>
      <c r="I9" s="61"/>
      <c r="J9" s="61"/>
      <c r="K9" s="61"/>
      <c r="L9" s="61"/>
      <c r="M9" s="61"/>
      <c r="N9" s="68"/>
    </row>
    <row r="10">
      <c r="B10" s="63" t="s">
        <v>147</v>
      </c>
      <c r="C10" s="62" t="s">
        <v>702</v>
      </c>
      <c r="D10" s="62" t="s">
        <v>702</v>
      </c>
      <c r="E10" s="62" t="s">
        <v>702</v>
      </c>
      <c r="F10" s="62" t="s">
        <v>702</v>
      </c>
      <c r="G10" s="62" t="s">
        <v>702</v>
      </c>
      <c r="H10" s="62" t="s">
        <v>702</v>
      </c>
      <c r="I10" s="62" t="s">
        <v>1016</v>
      </c>
      <c r="J10" s="62" t="s">
        <v>702</v>
      </c>
      <c r="K10" s="62" t="s">
        <v>702</v>
      </c>
      <c r="L10" s="62" t="s">
        <v>1009</v>
      </c>
      <c r="M10" s="62" t="s">
        <v>702</v>
      </c>
      <c r="N10" s="69" t="s">
        <v>702</v>
      </c>
    </row>
    <row r="11">
      <c r="B11" s="64" t="s">
        <v>160</v>
      </c>
      <c r="C11" s="60" t="s">
        <v>702</v>
      </c>
      <c r="D11" s="60" t="s">
        <v>1014</v>
      </c>
      <c r="E11" s="60" t="s">
        <v>1014</v>
      </c>
      <c r="F11" s="60" t="s">
        <v>1016</v>
      </c>
      <c r="G11" s="60" t="s">
        <v>702</v>
      </c>
      <c r="H11" s="60" t="s">
        <v>702</v>
      </c>
      <c r="I11" s="60" t="s">
        <v>1014</v>
      </c>
      <c r="J11" s="60" t="s">
        <v>702</v>
      </c>
      <c r="K11" s="60" t="s">
        <v>702</v>
      </c>
      <c r="L11" s="60" t="s">
        <v>702</v>
      </c>
      <c r="M11" s="60" t="s">
        <v>702</v>
      </c>
      <c r="N11" s="67" t="s">
        <v>1009</v>
      </c>
    </row>
    <row r="12">
      <c r="B12" s="63" t="s">
        <v>173</v>
      </c>
      <c r="C12" s="62" t="s">
        <v>1016</v>
      </c>
      <c r="D12" s="62" t="s">
        <v>1014</v>
      </c>
      <c r="E12" s="62" t="s">
        <v>626</v>
      </c>
      <c r="F12" s="62" t="s">
        <v>625</v>
      </c>
      <c r="G12" s="62" t="s">
        <v>1016</v>
      </c>
      <c r="H12" s="62" t="s">
        <v>702</v>
      </c>
      <c r="I12" s="62" t="s">
        <v>627</v>
      </c>
      <c r="J12" s="62" t="s">
        <v>702</v>
      </c>
      <c r="K12" s="62" t="s">
        <v>625</v>
      </c>
      <c r="L12" s="62" t="s">
        <v>1010</v>
      </c>
      <c r="M12" s="62" t="s">
        <v>1012</v>
      </c>
      <c r="N12" s="69" t="s">
        <v>1010</v>
      </c>
    </row>
    <row r="13">
      <c r="B13" s="65" t="s">
        <v>186</v>
      </c>
      <c r="C13" s="61"/>
      <c r="D13" s="61"/>
      <c r="E13" s="61"/>
      <c r="F13" s="61"/>
      <c r="G13" s="61"/>
      <c r="H13" s="61"/>
      <c r="I13" s="61"/>
      <c r="J13" s="61"/>
      <c r="K13" s="61"/>
      <c r="L13" s="61"/>
      <c r="M13" s="61"/>
      <c r="N13" s="68"/>
    </row>
    <row r="14">
      <c r="B14" s="63" t="s">
        <v>147</v>
      </c>
      <c r="C14" s="62" t="s">
        <v>404</v>
      </c>
      <c r="D14" s="62" t="s">
        <v>1459</v>
      </c>
      <c r="E14" s="62" t="s">
        <v>1460</v>
      </c>
      <c r="F14" s="62" t="s">
        <v>1461</v>
      </c>
      <c r="G14" s="62" t="s">
        <v>1462</v>
      </c>
      <c r="H14" s="62" t="s">
        <v>408</v>
      </c>
      <c r="I14" s="62" t="s">
        <v>1463</v>
      </c>
      <c r="J14" s="62" t="s">
        <v>1464</v>
      </c>
      <c r="K14" s="62" t="s">
        <v>1465</v>
      </c>
      <c r="L14" s="62" t="s">
        <v>1466</v>
      </c>
      <c r="M14" s="62" t="s">
        <v>1467</v>
      </c>
      <c r="N14" s="69" t="s">
        <v>1468</v>
      </c>
    </row>
    <row r="15">
      <c r="B15" s="64" t="s">
        <v>160</v>
      </c>
      <c r="C15" s="60" t="s">
        <v>1469</v>
      </c>
      <c r="D15" s="60" t="s">
        <v>1470</v>
      </c>
      <c r="E15" s="60" t="s">
        <v>1471</v>
      </c>
      <c r="F15" s="60" t="s">
        <v>1472</v>
      </c>
      <c r="G15" s="60" t="s">
        <v>1473</v>
      </c>
      <c r="H15" s="60" t="s">
        <v>1474</v>
      </c>
      <c r="I15" s="60" t="s">
        <v>1475</v>
      </c>
      <c r="J15" s="60" t="s">
        <v>1476</v>
      </c>
      <c r="K15" s="60" t="s">
        <v>1477</v>
      </c>
      <c r="L15" s="60" t="s">
        <v>1478</v>
      </c>
      <c r="M15" s="60" t="s">
        <v>1479</v>
      </c>
      <c r="N15" s="67" t="s">
        <v>1480</v>
      </c>
    </row>
    <row r="16">
      <c r="B16" s="66" t="s">
        <v>173</v>
      </c>
      <c r="C16" s="46" t="s">
        <v>1481</v>
      </c>
      <c r="D16" s="46" t="s">
        <v>1482</v>
      </c>
      <c r="E16" s="46" t="s">
        <v>790</v>
      </c>
      <c r="F16" s="46" t="s">
        <v>1483</v>
      </c>
      <c r="G16" s="46" t="s">
        <v>1484</v>
      </c>
      <c r="H16" s="46" t="s">
        <v>1485</v>
      </c>
      <c r="I16" s="46" t="s">
        <v>1486</v>
      </c>
      <c r="J16" s="46" t="s">
        <v>1487</v>
      </c>
      <c r="K16" s="46" t="s">
        <v>418</v>
      </c>
      <c r="L16" s="46" t="s">
        <v>1488</v>
      </c>
      <c r="M16" s="46" t="s">
        <v>1489</v>
      </c>
      <c r="N16" s="58" t="s">
        <v>1490</v>
      </c>
    </row>
    <row r="17">
      <c r="B17" t="s">
        <v>223</v>
      </c>
    </row>
    <row r="18">
      <c r="B18" t="s">
        <v>224</v>
      </c>
    </row>
  </sheetData>
  <sheetProtection selectLockedCells="0" selectUnlockedCells="0" objects="1" sheet="1"/>
  <mergeCells count="14">
    <mergeCell ref="C2:N2"/>
    <mergeCell ref="C8:N8"/>
    <mergeCell ref="C7:C7"/>
    <mergeCell ref="D7:D7"/>
    <mergeCell ref="E7:E7"/>
    <mergeCell ref="F7:F7"/>
    <mergeCell ref="G7:G7"/>
    <mergeCell ref="H7:H7"/>
    <mergeCell ref="I7:I7"/>
    <mergeCell ref="J7:J7"/>
    <mergeCell ref="K7:K7"/>
    <mergeCell ref="L7:L7"/>
    <mergeCell ref="M7:M7"/>
    <mergeCell ref="N7:N7"/>
  </mergeCells>
  <hyperlinks>
    <hyperlink ref="C2:J2" display="TOC" location="TOC!A1"/>
    <hyperlink ref="C2" display="Table of Contents" location="'Table of contents'!A1"/>
  </hyperlinks>
  <pageMargins left="0.7" right="0.7" top="0.75" bottom="0.75" header="0.3" footer="0.3"/>
  <pageSetup paperSize="9" orientation="portrait" r:id="rId2"/>
  <drawing r:id="rId1"/>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tabColor theme="9"/>
  </sheetPr>
  <dimension ref="A1"/>
  <sheetViews>
    <sheetView showGridLines="0" showRowColHeaders="0" workbookViewId="0">
      <pane xSplit="2" ySplit="8" topLeftCell="C9" activePane="bottomRight" state="frozen"/>
      <selection pane="topRight" activeCell="B1" sqref="B1"/>
      <selection pane="bottomLeft" activeCell="A6" sqref="A6"/>
      <selection pane="bottomRight" activeCell="B2" sqref="B2"/>
    </sheetView>
  </sheetViews>
  <sheetFormatPr defaultRowHeight="15.0" baseColWidth="10"/>
  <cols>
    <col min="1" max="1" width="1.5" hidden="0" customWidth="1"/>
    <col min="2" max="2" width="35.83203125" hidden="0" customWidth="1"/>
  </cols>
  <sheetData>
    <row r="1" ht="9" customHeight="1"/>
    <row r="2" ht="39.950000000000003" customHeight="1">
      <c r="B2" s="56"/>
      <c r="C2" s="47" t="s">
        <v>0</v>
      </c>
      <c r="D2" s="48"/>
      <c r="E2" s="48"/>
      <c r="F2" s="48"/>
      <c r="G2" s="48"/>
      <c r="H2" s="48"/>
      <c r="I2" s="48"/>
      <c r="J2" s="48"/>
      <c r="K2" s="48"/>
      <c r="L2" s="48"/>
      <c r="M2" s="48"/>
      <c r="N2" s="48"/>
      <c r="O2" s="48"/>
      <c r="P2" s="48"/>
      <c r="Q2" s="48"/>
      <c r="R2" s="48"/>
      <c r="S2" s="48"/>
      <c r="T2" s="48"/>
      <c r="U2" s="48"/>
      <c r="V2" s="48"/>
      <c r="W2" s="48"/>
      <c r="X2" s="48"/>
      <c r="Y2" s="48"/>
      <c r="Z2" s="59"/>
    </row>
    <row r="3" ht="6.95" customHeight="1">
      <c r="B3" s="32"/>
      <c r="Z3" s="34"/>
    </row>
    <row r="4" ht="13.5" customHeight="1">
      <c r="B4" s="50" t="s">
        <v>1491</v>
      </c>
      <c r="Z4" s="34"/>
    </row>
    <row r="5" ht="12" customHeight="1">
      <c r="B5" s="53" t="s">
        <v>36</v>
      </c>
      <c r="Z5" s="34"/>
    </row>
    <row r="6" ht="6.95" customHeight="1">
      <c r="B6" s="51"/>
      <c r="C6" s="41"/>
      <c r="D6" s="42"/>
      <c r="E6" s="42"/>
      <c r="F6" s="42"/>
      <c r="G6" s="42"/>
      <c r="H6" s="42"/>
      <c r="I6" s="42"/>
      <c r="J6" s="42"/>
      <c r="K6" s="42"/>
      <c r="L6" s="42"/>
      <c r="M6" s="42"/>
      <c r="Z6" s="34"/>
    </row>
    <row r="7" ht="12" customHeight="1">
      <c r="B7" s="54"/>
      <c r="C7" s="45" t="s">
        <v>67</v>
      </c>
      <c r="D7" s="45" t="s">
        <v>67</v>
      </c>
      <c r="E7" s="45" t="s">
        <v>68</v>
      </c>
      <c r="F7" s="45" t="s">
        <v>68</v>
      </c>
      <c r="G7" s="45" t="s">
        <v>69</v>
      </c>
      <c r="H7" s="45" t="s">
        <v>69</v>
      </c>
      <c r="I7" s="45" t="s">
        <v>70</v>
      </c>
      <c r="J7" s="45" t="s">
        <v>70</v>
      </c>
      <c r="K7" s="45" t="s">
        <v>71</v>
      </c>
      <c r="L7" s="45" t="s">
        <v>71</v>
      </c>
      <c r="M7" s="45" t="s">
        <v>72</v>
      </c>
      <c r="N7" s="45" t="s">
        <v>72</v>
      </c>
      <c r="O7" s="45" t="s">
        <v>73</v>
      </c>
      <c r="P7" s="45" t="s">
        <v>73</v>
      </c>
      <c r="Q7" s="45" t="s">
        <v>74</v>
      </c>
      <c r="R7" s="45" t="s">
        <v>74</v>
      </c>
      <c r="S7" s="45" t="s">
        <v>75</v>
      </c>
      <c r="T7" s="45" t="s">
        <v>75</v>
      </c>
      <c r="U7" s="45" t="s">
        <v>76</v>
      </c>
      <c r="V7" s="45" t="s">
        <v>76</v>
      </c>
      <c r="W7" s="45" t="s">
        <v>77</v>
      </c>
      <c r="X7" s="45" t="s">
        <v>77</v>
      </c>
      <c r="Y7" s="45" t="s">
        <v>78</v>
      </c>
      <c r="Z7" s="57" t="s">
        <v>78</v>
      </c>
    </row>
    <row r="8">
      <c r="B8" s="49"/>
      <c r="C8" s="43" t="s">
        <v>226</v>
      </c>
      <c r="D8" s="44"/>
      <c r="E8" s="44"/>
      <c r="F8" s="44"/>
      <c r="G8" s="44"/>
      <c r="H8" s="44"/>
      <c r="I8" s="44"/>
      <c r="J8" s="44"/>
      <c r="K8" s="44"/>
      <c r="L8" s="44"/>
      <c r="M8" s="44"/>
      <c r="Z8" s="34"/>
    </row>
    <row r="9">
      <c r="B9" s="65" t="s">
        <v>146</v>
      </c>
      <c r="C9" s="61"/>
      <c r="D9" s="61"/>
      <c r="E9" s="61"/>
      <c r="F9" s="61"/>
      <c r="G9" s="61"/>
      <c r="H9" s="61"/>
      <c r="I9" s="61"/>
      <c r="J9" s="61"/>
      <c r="K9" s="61"/>
      <c r="L9" s="61"/>
      <c r="M9" s="61"/>
      <c r="N9" s="61"/>
      <c r="O9" s="61"/>
      <c r="P9" s="61"/>
      <c r="Q9" s="61"/>
      <c r="R9" s="61"/>
      <c r="S9" s="61"/>
      <c r="T9" s="61"/>
      <c r="U9" s="61"/>
      <c r="V9" s="61"/>
      <c r="W9" s="61"/>
      <c r="X9" s="61"/>
      <c r="Y9" s="61"/>
      <c r="Z9" s="68"/>
    </row>
    <row r="10">
      <c r="B10" s="63" t="s">
        <v>147</v>
      </c>
      <c r="C10" s="62" t="s">
        <v>702</v>
      </c>
      <c r="D10" s="62" t="s">
        <v>703</v>
      </c>
      <c r="E10" s="62" t="s">
        <v>702</v>
      </c>
      <c r="F10" s="62" t="s">
        <v>703</v>
      </c>
      <c r="G10" s="62" t="s">
        <v>702</v>
      </c>
      <c r="H10" s="62" t="s">
        <v>703</v>
      </c>
      <c r="I10" s="62" t="s">
        <v>702</v>
      </c>
      <c r="J10" s="62" t="s">
        <v>703</v>
      </c>
      <c r="K10" s="62" t="s">
        <v>702</v>
      </c>
      <c r="L10" s="62" t="s">
        <v>703</v>
      </c>
      <c r="M10" s="62" t="s">
        <v>702</v>
      </c>
      <c r="N10" s="62" t="s">
        <v>703</v>
      </c>
      <c r="O10" s="62" t="s">
        <v>702</v>
      </c>
      <c r="P10" s="62" t="s">
        <v>703</v>
      </c>
      <c r="Q10" s="62" t="s">
        <v>702</v>
      </c>
      <c r="R10" s="62" t="s">
        <v>703</v>
      </c>
      <c r="S10" s="62" t="s">
        <v>702</v>
      </c>
      <c r="T10" s="62" t="s">
        <v>703</v>
      </c>
      <c r="U10" s="62" t="s">
        <v>702</v>
      </c>
      <c r="V10" s="62" t="s">
        <v>703</v>
      </c>
      <c r="W10" s="62" t="s">
        <v>702</v>
      </c>
      <c r="X10" s="62" t="s">
        <v>703</v>
      </c>
      <c r="Y10" s="62" t="s">
        <v>702</v>
      </c>
      <c r="Z10" s="69" t="s">
        <v>703</v>
      </c>
    </row>
    <row r="11">
      <c r="B11" s="64" t="s">
        <v>160</v>
      </c>
      <c r="C11" s="60" t="s">
        <v>702</v>
      </c>
      <c r="D11" s="60" t="s">
        <v>703</v>
      </c>
      <c r="E11" s="60" t="s">
        <v>702</v>
      </c>
      <c r="F11" s="60" t="s">
        <v>703</v>
      </c>
      <c r="G11" s="60" t="s">
        <v>702</v>
      </c>
      <c r="H11" s="60" t="s">
        <v>703</v>
      </c>
      <c r="I11" s="60" t="s">
        <v>702</v>
      </c>
      <c r="J11" s="60" t="s">
        <v>703</v>
      </c>
      <c r="K11" s="60" t="s">
        <v>702</v>
      </c>
      <c r="L11" s="60" t="s">
        <v>703</v>
      </c>
      <c r="M11" s="60" t="s">
        <v>702</v>
      </c>
      <c r="N11" s="60" t="s">
        <v>703</v>
      </c>
      <c r="O11" s="60" t="s">
        <v>702</v>
      </c>
      <c r="P11" s="60" t="s">
        <v>703</v>
      </c>
      <c r="Q11" s="60" t="s">
        <v>702</v>
      </c>
      <c r="R11" s="60" t="s">
        <v>703</v>
      </c>
      <c r="S11" s="60" t="s">
        <v>702</v>
      </c>
      <c r="T11" s="60" t="s">
        <v>703</v>
      </c>
      <c r="U11" s="60" t="s">
        <v>702</v>
      </c>
      <c r="V11" s="60" t="s">
        <v>703</v>
      </c>
      <c r="W11" s="60" t="s">
        <v>702</v>
      </c>
      <c r="X11" s="60" t="s">
        <v>703</v>
      </c>
      <c r="Y11" s="60" t="s">
        <v>702</v>
      </c>
      <c r="Z11" s="67" t="s">
        <v>703</v>
      </c>
    </row>
    <row r="12">
      <c r="B12" s="63" t="s">
        <v>173</v>
      </c>
      <c r="C12" s="62" t="s">
        <v>702</v>
      </c>
      <c r="D12" s="62" t="s">
        <v>703</v>
      </c>
      <c r="E12" s="62" t="s">
        <v>702</v>
      </c>
      <c r="F12" s="62" t="s">
        <v>703</v>
      </c>
      <c r="G12" s="62" t="s">
        <v>702</v>
      </c>
      <c r="H12" s="62" t="s">
        <v>703</v>
      </c>
      <c r="I12" s="62" t="s">
        <v>702</v>
      </c>
      <c r="J12" s="62" t="s">
        <v>703</v>
      </c>
      <c r="K12" s="62" t="s">
        <v>702</v>
      </c>
      <c r="L12" s="62" t="s">
        <v>703</v>
      </c>
      <c r="M12" s="62" t="s">
        <v>702</v>
      </c>
      <c r="N12" s="62" t="s">
        <v>703</v>
      </c>
      <c r="O12" s="62" t="s">
        <v>702</v>
      </c>
      <c r="P12" s="62" t="s">
        <v>703</v>
      </c>
      <c r="Q12" s="62" t="s">
        <v>702</v>
      </c>
      <c r="R12" s="62" t="s">
        <v>703</v>
      </c>
      <c r="S12" s="62" t="s">
        <v>702</v>
      </c>
      <c r="T12" s="62" t="s">
        <v>703</v>
      </c>
      <c r="U12" s="62" t="s">
        <v>702</v>
      </c>
      <c r="V12" s="62" t="s">
        <v>703</v>
      </c>
      <c r="W12" s="62" t="s">
        <v>702</v>
      </c>
      <c r="X12" s="62" t="s">
        <v>703</v>
      </c>
      <c r="Y12" s="62" t="s">
        <v>702</v>
      </c>
      <c r="Z12" s="69" t="s">
        <v>703</v>
      </c>
    </row>
    <row r="13">
      <c r="B13" s="65" t="s">
        <v>186</v>
      </c>
      <c r="C13" s="61"/>
      <c r="D13" s="61"/>
      <c r="E13" s="61"/>
      <c r="F13" s="61"/>
      <c r="G13" s="61"/>
      <c r="H13" s="61"/>
      <c r="I13" s="61"/>
      <c r="J13" s="61"/>
      <c r="K13" s="61"/>
      <c r="L13" s="61"/>
      <c r="M13" s="61"/>
      <c r="N13" s="61"/>
      <c r="O13" s="61"/>
      <c r="P13" s="61"/>
      <c r="Q13" s="61"/>
      <c r="R13" s="61"/>
      <c r="S13" s="61"/>
      <c r="T13" s="61"/>
      <c r="U13" s="61"/>
      <c r="V13" s="61"/>
      <c r="W13" s="61"/>
      <c r="X13" s="61"/>
      <c r="Y13" s="61"/>
      <c r="Z13" s="68"/>
    </row>
    <row r="14">
      <c r="B14" s="63" t="s">
        <v>147</v>
      </c>
      <c r="C14" s="62" t="s">
        <v>1492</v>
      </c>
      <c r="D14" s="62" t="s">
        <v>1493</v>
      </c>
      <c r="E14" s="62" t="s">
        <v>1492</v>
      </c>
      <c r="F14" s="62" t="s">
        <v>1494</v>
      </c>
      <c r="G14" s="62" t="s">
        <v>1495</v>
      </c>
      <c r="H14" s="62" t="s">
        <v>1496</v>
      </c>
      <c r="I14" s="62" t="s">
        <v>1497</v>
      </c>
      <c r="J14" s="62" t="s">
        <v>1498</v>
      </c>
      <c r="K14" s="62" t="s">
        <v>1495</v>
      </c>
      <c r="L14" s="62" t="s">
        <v>1496</v>
      </c>
      <c r="M14" s="62" t="s">
        <v>1499</v>
      </c>
      <c r="N14" s="62" t="s">
        <v>1500</v>
      </c>
      <c r="O14" s="62" t="s">
        <v>1492</v>
      </c>
      <c r="P14" s="62" t="s">
        <v>1500</v>
      </c>
      <c r="Q14" s="62" t="s">
        <v>1492</v>
      </c>
      <c r="R14" s="62" t="s">
        <v>1500</v>
      </c>
      <c r="S14" s="62" t="s">
        <v>1501</v>
      </c>
      <c r="T14" s="62" t="s">
        <v>1502</v>
      </c>
      <c r="U14" s="62" t="s">
        <v>1503</v>
      </c>
      <c r="V14" s="62" t="s">
        <v>1504</v>
      </c>
      <c r="W14" s="62" t="s">
        <v>1503</v>
      </c>
      <c r="X14" s="62" t="s">
        <v>1504</v>
      </c>
      <c r="Y14" s="62" t="s">
        <v>1505</v>
      </c>
      <c r="Z14" s="69" t="s">
        <v>1504</v>
      </c>
    </row>
    <row r="15">
      <c r="B15" s="64" t="s">
        <v>160</v>
      </c>
      <c r="C15" s="60" t="s">
        <v>1506</v>
      </c>
      <c r="D15" s="60" t="s">
        <v>1507</v>
      </c>
      <c r="E15" s="60" t="s">
        <v>1508</v>
      </c>
      <c r="F15" s="60" t="s">
        <v>1509</v>
      </c>
      <c r="G15" s="60" t="s">
        <v>1506</v>
      </c>
      <c r="H15" s="60" t="s">
        <v>1507</v>
      </c>
      <c r="I15" s="60" t="s">
        <v>1510</v>
      </c>
      <c r="J15" s="60" t="s">
        <v>1511</v>
      </c>
      <c r="K15" s="60" t="s">
        <v>1510</v>
      </c>
      <c r="L15" s="60" t="s">
        <v>1511</v>
      </c>
      <c r="M15" s="60" t="s">
        <v>1512</v>
      </c>
      <c r="N15" s="60" t="s">
        <v>1513</v>
      </c>
      <c r="O15" s="60" t="s">
        <v>1495</v>
      </c>
      <c r="P15" s="60" t="s">
        <v>1514</v>
      </c>
      <c r="Q15" s="60" t="s">
        <v>1495</v>
      </c>
      <c r="R15" s="60" t="s">
        <v>1498</v>
      </c>
      <c r="S15" s="60" t="s">
        <v>1497</v>
      </c>
      <c r="T15" s="60" t="s">
        <v>1493</v>
      </c>
      <c r="U15" s="60" t="s">
        <v>1515</v>
      </c>
      <c r="V15" s="60" t="s">
        <v>1498</v>
      </c>
      <c r="W15" s="60" t="s">
        <v>1515</v>
      </c>
      <c r="X15" s="60" t="s">
        <v>1493</v>
      </c>
      <c r="Y15" s="60" t="s">
        <v>1516</v>
      </c>
      <c r="Z15" s="67" t="s">
        <v>1500</v>
      </c>
    </row>
    <row r="16">
      <c r="B16" s="66" t="s">
        <v>173</v>
      </c>
      <c r="C16" s="46" t="s">
        <v>1512</v>
      </c>
      <c r="D16" s="46" t="s">
        <v>1513</v>
      </c>
      <c r="E16" s="46" t="s">
        <v>1512</v>
      </c>
      <c r="F16" s="46" t="s">
        <v>1513</v>
      </c>
      <c r="G16" s="46" t="s">
        <v>1510</v>
      </c>
      <c r="H16" s="46" t="s">
        <v>1517</v>
      </c>
      <c r="I16" s="46" t="s">
        <v>1512</v>
      </c>
      <c r="J16" s="46" t="s">
        <v>1518</v>
      </c>
      <c r="K16" s="46" t="s">
        <v>1512</v>
      </c>
      <c r="L16" s="46" t="s">
        <v>1518</v>
      </c>
      <c r="M16" s="46" t="s">
        <v>1497</v>
      </c>
      <c r="N16" s="46" t="s">
        <v>1498</v>
      </c>
      <c r="O16" s="46" t="s">
        <v>1497</v>
      </c>
      <c r="P16" s="46" t="s">
        <v>1519</v>
      </c>
      <c r="Q16" s="46" t="s">
        <v>1497</v>
      </c>
      <c r="R16" s="46" t="s">
        <v>1519</v>
      </c>
      <c r="S16" s="46" t="s">
        <v>1499</v>
      </c>
      <c r="T16" s="46" t="s">
        <v>1500</v>
      </c>
      <c r="U16" s="46" t="s">
        <v>1520</v>
      </c>
      <c r="V16" s="46" t="s">
        <v>1500</v>
      </c>
      <c r="W16" s="46" t="s">
        <v>1520</v>
      </c>
      <c r="X16" s="46" t="s">
        <v>1521</v>
      </c>
      <c r="Y16" s="46" t="s">
        <v>1520</v>
      </c>
      <c r="Z16" s="58" t="s">
        <v>1521</v>
      </c>
    </row>
    <row r="17">
      <c r="B17" t="s">
        <v>223</v>
      </c>
    </row>
    <row r="18">
      <c r="B18" t="s">
        <v>224</v>
      </c>
    </row>
  </sheetData>
  <sheetProtection selectLockedCells="0" selectUnlockedCells="0" objects="1" sheet="1"/>
  <mergeCells count="14">
    <mergeCell ref="C2:Z2"/>
    <mergeCell ref="C8:Z8"/>
    <mergeCell ref="C7:D7"/>
    <mergeCell ref="E7:F7"/>
    <mergeCell ref="G7:H7"/>
    <mergeCell ref="I7:J7"/>
    <mergeCell ref="K7:L7"/>
    <mergeCell ref="M7:N7"/>
    <mergeCell ref="O7:P7"/>
    <mergeCell ref="Q7:R7"/>
    <mergeCell ref="S7:T7"/>
    <mergeCell ref="U7:V7"/>
    <mergeCell ref="W7:X7"/>
    <mergeCell ref="Y7:Z7"/>
  </mergeCells>
  <hyperlinks>
    <hyperlink ref="C2:J2" display="TOC" location="TOC!A1"/>
    <hyperlink ref="C2" display="Table of Contents" location="'Table of contents'!A1"/>
  </hyperlinks>
  <pageMargins left="0.7" right="0.7" top="0.75" bottom="0.75" header="0.3" footer="0.3"/>
  <pageSetup paperSize="9" orientation="portrait" r:id="rId2"/>
  <drawing r:id="rId1"/>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tabColor theme="9"/>
  </sheetPr>
  <dimension ref="A1"/>
  <sheetViews>
    <sheetView showGridLines="0" showRowColHeaders="0" workbookViewId="0">
      <pane xSplit="2" ySplit="8" topLeftCell="C9" activePane="bottomRight" state="frozen"/>
      <selection pane="topRight" activeCell="B1" sqref="B1"/>
      <selection pane="bottomLeft" activeCell="A6" sqref="A6"/>
      <selection pane="bottomRight" activeCell="B2" sqref="B2"/>
    </sheetView>
  </sheetViews>
  <sheetFormatPr defaultRowHeight="15.0" baseColWidth="10"/>
  <cols>
    <col min="1" max="1" width="1.5" hidden="0" customWidth="1"/>
    <col min="2" max="2" width="35.83203125" hidden="0" customWidth="1"/>
  </cols>
  <sheetData>
    <row r="1" ht="9" customHeight="1"/>
    <row r="2" ht="39.950000000000003" customHeight="1">
      <c r="B2" s="56"/>
      <c r="C2" s="47" t="s">
        <v>0</v>
      </c>
      <c r="D2" s="48"/>
      <c r="E2" s="48"/>
      <c r="F2" s="48"/>
      <c r="G2" s="48"/>
      <c r="H2" s="48"/>
      <c r="I2" s="48"/>
      <c r="J2" s="48"/>
      <c r="K2" s="48"/>
      <c r="L2" s="48"/>
      <c r="M2" s="48"/>
      <c r="N2" s="59"/>
    </row>
    <row r="3" ht="6.95" customHeight="1">
      <c r="B3" s="32"/>
      <c r="N3" s="34"/>
    </row>
    <row r="4" ht="13.5" customHeight="1">
      <c r="B4" s="50" t="s">
        <v>1522</v>
      </c>
      <c r="N4" s="34"/>
    </row>
    <row r="5" ht="12" customHeight="1">
      <c r="B5" s="53" t="s">
        <v>36</v>
      </c>
      <c r="N5" s="34"/>
    </row>
    <row r="6" ht="6.95" customHeight="1">
      <c r="B6" s="51"/>
      <c r="C6" s="41"/>
      <c r="D6" s="42"/>
      <c r="E6" s="42"/>
      <c r="F6" s="42"/>
      <c r="G6" s="42"/>
      <c r="H6" s="42"/>
      <c r="I6" s="42"/>
      <c r="J6" s="42"/>
      <c r="K6" s="42"/>
      <c r="L6" s="42"/>
      <c r="M6" s="42"/>
      <c r="N6" s="34"/>
    </row>
    <row r="7" ht="12" customHeight="1">
      <c r="B7" s="54"/>
      <c r="C7" s="45" t="s">
        <v>67</v>
      </c>
      <c r="D7" s="45" t="s">
        <v>68</v>
      </c>
      <c r="E7" s="45" t="s">
        <v>69</v>
      </c>
      <c r="F7" s="45" t="s">
        <v>70</v>
      </c>
      <c r="G7" s="45" t="s">
        <v>71</v>
      </c>
      <c r="H7" s="45" t="s">
        <v>72</v>
      </c>
      <c r="I7" s="45" t="s">
        <v>73</v>
      </c>
      <c r="J7" s="45" t="s">
        <v>74</v>
      </c>
      <c r="K7" s="45" t="s">
        <v>75</v>
      </c>
      <c r="L7" s="45" t="s">
        <v>76</v>
      </c>
      <c r="M7" s="45" t="s">
        <v>77</v>
      </c>
      <c r="N7" s="57" t="s">
        <v>78</v>
      </c>
    </row>
    <row r="8">
      <c r="B8" s="49"/>
      <c r="C8" s="43" t="s">
        <v>54</v>
      </c>
      <c r="D8" s="44"/>
      <c r="E8" s="44"/>
      <c r="F8" s="44"/>
      <c r="G8" s="44"/>
      <c r="H8" s="44"/>
      <c r="I8" s="44"/>
      <c r="J8" s="44"/>
      <c r="K8" s="44"/>
      <c r="L8" s="44"/>
      <c r="M8" s="44"/>
      <c r="N8" s="34"/>
    </row>
    <row r="9">
      <c r="B9" s="65" t="s">
        <v>146</v>
      </c>
      <c r="C9" s="61"/>
      <c r="D9" s="61"/>
      <c r="E9" s="61"/>
      <c r="F9" s="61"/>
      <c r="G9" s="61"/>
      <c r="H9" s="61"/>
      <c r="I9" s="61"/>
      <c r="J9" s="61"/>
      <c r="K9" s="61"/>
      <c r="L9" s="61"/>
      <c r="M9" s="61"/>
      <c r="N9" s="68"/>
    </row>
    <row r="10">
      <c r="B10" s="63" t="s">
        <v>147</v>
      </c>
      <c r="C10" s="62" t="s">
        <v>627</v>
      </c>
      <c r="D10" s="62" t="s">
        <v>627</v>
      </c>
      <c r="E10" s="62" t="s">
        <v>1008</v>
      </c>
      <c r="F10" s="62" t="s">
        <v>631</v>
      </c>
      <c r="G10" s="62" t="s">
        <v>1015</v>
      </c>
      <c r="H10" s="62" t="s">
        <v>1015</v>
      </c>
      <c r="I10" s="62" t="s">
        <v>627</v>
      </c>
      <c r="J10" s="62" t="s">
        <v>1007</v>
      </c>
      <c r="K10" s="62" t="s">
        <v>1008</v>
      </c>
      <c r="L10" s="62" t="s">
        <v>1010</v>
      </c>
      <c r="M10" s="62" t="s">
        <v>1023</v>
      </c>
      <c r="N10" s="69" t="s">
        <v>1010</v>
      </c>
    </row>
    <row r="11">
      <c r="B11" s="64" t="s">
        <v>160</v>
      </c>
      <c r="C11" s="60" t="s">
        <v>1022</v>
      </c>
      <c r="D11" s="60" t="s">
        <v>619</v>
      </c>
      <c r="E11" s="60" t="s">
        <v>1020</v>
      </c>
      <c r="F11" s="60" t="s">
        <v>629</v>
      </c>
      <c r="G11" s="60" t="s">
        <v>628</v>
      </c>
      <c r="H11" s="60" t="s">
        <v>1351</v>
      </c>
      <c r="I11" s="60" t="s">
        <v>628</v>
      </c>
      <c r="J11" s="60" t="s">
        <v>631</v>
      </c>
      <c r="K11" s="60" t="s">
        <v>628</v>
      </c>
      <c r="L11" s="60" t="s">
        <v>1356</v>
      </c>
      <c r="M11" s="60" t="s">
        <v>1523</v>
      </c>
      <c r="N11" s="67" t="s">
        <v>1524</v>
      </c>
    </row>
    <row r="12">
      <c r="B12" s="63" t="s">
        <v>173</v>
      </c>
      <c r="C12" s="62" t="s">
        <v>617</v>
      </c>
      <c r="D12" s="62" t="s">
        <v>636</v>
      </c>
      <c r="E12" s="62" t="s">
        <v>1195</v>
      </c>
      <c r="F12" s="62" t="s">
        <v>81</v>
      </c>
      <c r="G12" s="62" t="s">
        <v>619</v>
      </c>
      <c r="H12" s="62" t="s">
        <v>617</v>
      </c>
      <c r="I12" s="62" t="s">
        <v>1020</v>
      </c>
      <c r="J12" s="62" t="s">
        <v>618</v>
      </c>
      <c r="K12" s="62" t="s">
        <v>1019</v>
      </c>
      <c r="L12" s="62" t="s">
        <v>1525</v>
      </c>
      <c r="M12" s="62" t="s">
        <v>1354</v>
      </c>
      <c r="N12" s="69" t="s">
        <v>1526</v>
      </c>
    </row>
    <row r="13">
      <c r="B13" s="65" t="s">
        <v>186</v>
      </c>
      <c r="C13" s="61"/>
      <c r="D13" s="61"/>
      <c r="E13" s="61"/>
      <c r="F13" s="61"/>
      <c r="G13" s="61"/>
      <c r="H13" s="61"/>
      <c r="I13" s="61"/>
      <c r="J13" s="61"/>
      <c r="K13" s="61"/>
      <c r="L13" s="61"/>
      <c r="M13" s="61"/>
      <c r="N13" s="68"/>
    </row>
    <row r="14">
      <c r="B14" s="63" t="s">
        <v>147</v>
      </c>
      <c r="C14" s="62" t="s">
        <v>818</v>
      </c>
      <c r="D14" s="62" t="s">
        <v>1527</v>
      </c>
      <c r="E14" s="62" t="s">
        <v>1528</v>
      </c>
      <c r="F14" s="62" t="s">
        <v>1529</v>
      </c>
      <c r="G14" s="62" t="s">
        <v>1530</v>
      </c>
      <c r="H14" s="62" t="s">
        <v>1531</v>
      </c>
      <c r="I14" s="62" t="s">
        <v>1532</v>
      </c>
      <c r="J14" s="62" t="s">
        <v>1533</v>
      </c>
      <c r="K14" s="62" t="s">
        <v>1534</v>
      </c>
      <c r="L14" s="62" t="s">
        <v>1535</v>
      </c>
      <c r="M14" s="62" t="s">
        <v>1536</v>
      </c>
      <c r="N14" s="69" t="s">
        <v>1537</v>
      </c>
    </row>
    <row r="15">
      <c r="B15" s="64" t="s">
        <v>160</v>
      </c>
      <c r="C15" s="60" t="s">
        <v>1538</v>
      </c>
      <c r="D15" s="60" t="s">
        <v>1539</v>
      </c>
      <c r="E15" s="60" t="s">
        <v>1540</v>
      </c>
      <c r="F15" s="60" t="s">
        <v>1541</v>
      </c>
      <c r="G15" s="60" t="s">
        <v>1542</v>
      </c>
      <c r="H15" s="60" t="s">
        <v>1543</v>
      </c>
      <c r="I15" s="60" t="s">
        <v>1544</v>
      </c>
      <c r="J15" s="60" t="s">
        <v>1543</v>
      </c>
      <c r="K15" s="60" t="s">
        <v>1545</v>
      </c>
      <c r="L15" s="60" t="s">
        <v>1546</v>
      </c>
      <c r="M15" s="60" t="s">
        <v>1547</v>
      </c>
      <c r="N15" s="67" t="s">
        <v>1548</v>
      </c>
    </row>
    <row r="16">
      <c r="B16" s="66" t="s">
        <v>173</v>
      </c>
      <c r="C16" s="46" t="s">
        <v>1549</v>
      </c>
      <c r="D16" s="46" t="s">
        <v>1550</v>
      </c>
      <c r="E16" s="46" t="s">
        <v>1551</v>
      </c>
      <c r="F16" s="46" t="s">
        <v>1552</v>
      </c>
      <c r="G16" s="46" t="s">
        <v>1553</v>
      </c>
      <c r="H16" s="46" t="s">
        <v>1554</v>
      </c>
      <c r="I16" s="46" t="s">
        <v>1555</v>
      </c>
      <c r="J16" s="46" t="s">
        <v>1556</v>
      </c>
      <c r="K16" s="46" t="s">
        <v>1557</v>
      </c>
      <c r="L16" s="46" t="s">
        <v>1558</v>
      </c>
      <c r="M16" s="46" t="s">
        <v>1559</v>
      </c>
      <c r="N16" s="58" t="s">
        <v>1560</v>
      </c>
    </row>
    <row r="17">
      <c r="B17" t="s">
        <v>223</v>
      </c>
    </row>
    <row r="18">
      <c r="B18" t="s">
        <v>224</v>
      </c>
    </row>
  </sheetData>
  <sheetProtection selectLockedCells="0" selectUnlockedCells="0" objects="1" sheet="1"/>
  <mergeCells count="14">
    <mergeCell ref="C2:N2"/>
    <mergeCell ref="C8:N8"/>
    <mergeCell ref="C7:C7"/>
    <mergeCell ref="D7:D7"/>
    <mergeCell ref="E7:E7"/>
    <mergeCell ref="F7:F7"/>
    <mergeCell ref="G7:G7"/>
    <mergeCell ref="H7:H7"/>
    <mergeCell ref="I7:I7"/>
    <mergeCell ref="J7:J7"/>
    <mergeCell ref="K7:K7"/>
    <mergeCell ref="L7:L7"/>
    <mergeCell ref="M7:M7"/>
    <mergeCell ref="N7:N7"/>
  </mergeCells>
  <hyperlinks>
    <hyperlink ref="C2:J2" display="TOC" location="TOC!A1"/>
    <hyperlink ref="C2" display="Table of Contents" location="'Table of contents'!A1"/>
  </hyperlinks>
  <pageMargins left="0.7" right="0.7" top="0.75" bottom="0.75" header="0.3" footer="0.3"/>
  <pageSetup paperSize="9" orientation="portrait" r:id="rId2"/>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tabColor theme="7"/>
  </sheetPr>
  <dimension ref="A1"/>
  <sheetViews>
    <sheetView showGridLines="0" showRowColHeaders="0" zoomScaleNormal="100" workbookViewId="0">
      <selection activeCell="C2" sqref="C2"/>
    </sheetView>
  </sheetViews>
  <sheetFormatPr defaultRowHeight="15.0" baseColWidth="10"/>
  <cols>
    <col min="1" max="1" width="1.5" hidden="0" customWidth="1"/>
    <col min="2" max="2" width="2.83203125" hidden="0" customWidth="1"/>
    <col min="3" max="3" width="30.83203125" hidden="0" customWidth="1"/>
    <col min="4" max="4" width="30.83203125" hidden="0" customWidth="1"/>
    <col min="5" max="5" width="30.83203125" hidden="0" customWidth="1"/>
    <col min="6" max="6" width="30.83203125" hidden="0" customWidth="1"/>
    <col min="7" max="7" width="2.83203125" hidden="0" customWidth="1"/>
  </cols>
  <sheetData>
    <row r="1" ht="9" customHeight="1"/>
    <row r="2" ht="39.950000000000003" customHeight="1">
      <c r="B2" s="11"/>
      <c r="C2" s="9"/>
      <c r="D2" s="14" t="s">
        <v>0</v>
      </c>
      <c r="E2" s="14"/>
      <c r="F2" s="14"/>
      <c r="G2" s="14"/>
    </row>
    <row r="3" ht="9" customHeight="1">
      <c r="B3" s="3"/>
      <c r="C3" s="24"/>
      <c r="D3" s="25"/>
      <c r="E3" s="25"/>
      <c r="F3" s="25"/>
      <c r="G3" s="7"/>
    </row>
    <row r="4" ht="25.5" customHeight="1">
      <c r="B4" s="3"/>
      <c r="C4" s="19" t="s">
        <v>1</v>
      </c>
      <c r="D4" s="19"/>
      <c r="E4" s="19"/>
      <c r="F4" s="19"/>
      <c r="G4" s="7"/>
    </row>
    <row r="5" ht="9" customHeight="1">
      <c r="B5" s="3"/>
      <c r="C5" s="19"/>
      <c r="D5" s="19"/>
      <c r="E5" s="19"/>
      <c r="F5" s="19"/>
      <c r="G5" s="7"/>
    </row>
    <row r="6" ht="54" customHeight="1">
      <c r="B6" s="3"/>
      <c r="C6" s="19" t="s">
        <v>28</v>
      </c>
      <c r="D6" s="19"/>
      <c r="E6" s="19"/>
      <c r="F6" s="19"/>
      <c r="G6" s="7"/>
    </row>
    <row r="7" ht="12.75" customHeight="1">
      <c r="B7" s="3"/>
      <c r="C7" s="8" t="s">
        <v>27</v>
      </c>
      <c r="D7" s="19"/>
      <c r="E7" s="19"/>
      <c r="F7" s="19"/>
      <c r="G7" s="7"/>
    </row>
    <row r="8" ht="9" customHeight="1">
      <c r="B8" s="3"/>
      <c r="C8" s="19"/>
      <c r="D8" s="19"/>
      <c r="E8" s="19"/>
      <c r="F8" s="19"/>
      <c r="G8" s="7"/>
    </row>
    <row r="9" ht="16.5" customHeight="1">
      <c r="B9" s="3"/>
      <c r="C9" s="20" t="s">
        <v>16</v>
      </c>
      <c r="D9" s="21"/>
      <c r="E9" s="21"/>
      <c r="F9" s="22"/>
      <c r="G9" s="7"/>
    </row>
    <row r="10" ht="42" customHeight="1">
      <c r="B10" s="3"/>
      <c r="C10" s="15" t="s">
        <v>17</v>
      </c>
      <c r="D10" s="16"/>
      <c r="E10" s="16"/>
      <c r="F10" s="17"/>
      <c r="G10" s="7"/>
    </row>
    <row r="11" ht="45" customHeight="1">
      <c r="B11" s="3"/>
      <c r="C11" s="15" t="s">
        <v>18</v>
      </c>
      <c r="D11" s="16"/>
      <c r="E11" s="16"/>
      <c r="F11" s="17"/>
      <c r="G11" s="7"/>
    </row>
    <row r="12" ht="52.5" customHeight="1">
      <c r="B12" s="3"/>
      <c r="C12" s="15" t="s">
        <v>19</v>
      </c>
      <c r="D12" s="16"/>
      <c r="E12" s="16"/>
      <c r="F12" s="17"/>
      <c r="G12" s="7"/>
    </row>
    <row r="13" ht="9" customHeight="1">
      <c r="B13" s="3"/>
      <c r="C13" s="26"/>
      <c r="D13" s="25"/>
      <c r="E13" s="25"/>
      <c r="F13" s="25"/>
      <c r="G13" s="7"/>
    </row>
    <row r="14" ht="26.25" customHeight="1">
      <c r="B14" s="3"/>
      <c r="C14" s="19" t="s">
        <v>20</v>
      </c>
      <c r="D14" s="19"/>
      <c r="E14" s="19"/>
      <c r="F14" s="19"/>
      <c r="G14" s="7"/>
    </row>
    <row r="15" ht="9" customHeight="1">
      <c r="B15" s="3"/>
      <c r="C15" s="4"/>
      <c r="D15" s="25"/>
      <c r="E15" s="25"/>
      <c r="F15" s="25"/>
      <c r="G15" s="7"/>
    </row>
    <row r="16" ht="13.5" customHeight="1">
      <c r="B16" s="3"/>
      <c r="C16" s="12" t="s">
        <v>15</v>
      </c>
      <c r="D16" s="13" t="s">
        <v>14</v>
      </c>
      <c r="E16" s="13" t="s">
        <v>13</v>
      </c>
      <c r="F16" s="13" t="s">
        <v>12</v>
      </c>
      <c r="G16" s="7"/>
    </row>
    <row r="17" ht="15.75" customHeight="1">
      <c r="B17" s="3"/>
      <c r="C17" s="5" t="s">
        <v>11</v>
      </c>
      <c r="D17" s="6"/>
      <c r="E17" s="6"/>
      <c r="F17" s="6" t="s">
        <v>4</v>
      </c>
      <c r="G17" s="7"/>
    </row>
    <row r="18" ht="26.25" customHeight="1">
      <c r="B18" s="3"/>
      <c r="C18" s="5" t="s">
        <v>10</v>
      </c>
      <c r="D18" s="6" t="s">
        <v>4</v>
      </c>
      <c r="E18" s="6"/>
      <c r="F18" s="6"/>
      <c r="G18" s="7"/>
    </row>
    <row r="19" ht="13.5" customHeight="1">
      <c r="B19" s="3"/>
      <c r="C19" s="5" t="s">
        <v>9</v>
      </c>
      <c r="D19" s="6" t="s">
        <v>4</v>
      </c>
      <c r="E19" s="6"/>
      <c r="F19" s="6"/>
      <c r="G19" s="7"/>
    </row>
    <row r="20" ht="26.25" customHeight="1">
      <c r="B20" s="3"/>
      <c r="C20" s="5" t="s">
        <v>8</v>
      </c>
      <c r="D20" s="6"/>
      <c r="E20" s="6" t="s">
        <v>4</v>
      </c>
      <c r="F20" s="6"/>
      <c r="G20" s="7"/>
    </row>
    <row r="21" ht="13.5" customHeight="1">
      <c r="B21" s="3"/>
      <c r="C21" s="5" t="s">
        <v>7</v>
      </c>
      <c r="D21" s="6" t="s">
        <v>4</v>
      </c>
      <c r="E21" s="6"/>
      <c r="F21" s="6"/>
      <c r="G21" s="7"/>
    </row>
    <row r="22" ht="26.25" customHeight="1">
      <c r="B22" s="3"/>
      <c r="C22" s="5" t="s">
        <v>6</v>
      </c>
      <c r="D22" s="6"/>
      <c r="E22" s="6" t="s">
        <v>4</v>
      </c>
      <c r="F22" s="6"/>
      <c r="G22" s="7"/>
    </row>
    <row r="23" ht="39" customHeight="1">
      <c r="B23" s="3"/>
      <c r="C23" s="5" t="s">
        <v>5</v>
      </c>
      <c r="D23" s="6" t="s">
        <v>4</v>
      </c>
      <c r="E23" s="6"/>
      <c r="F23" s="6"/>
      <c r="G23" s="7"/>
    </row>
    <row r="24" ht="9" customHeight="1">
      <c r="B24" s="3"/>
      <c r="C24" s="4"/>
      <c r="D24" s="25"/>
      <c r="E24" s="25"/>
      <c r="F24" s="25"/>
      <c r="G24" s="7"/>
    </row>
    <row r="25" ht="42" customHeight="1">
      <c r="B25" s="3"/>
      <c r="C25" s="19" t="s">
        <v>3</v>
      </c>
      <c r="D25" s="19"/>
      <c r="E25" s="19"/>
      <c r="F25" s="19"/>
      <c r="G25" s="7"/>
    </row>
    <row r="26" ht="9" customHeight="1">
      <c r="B26" s="10"/>
      <c r="C26" s="18"/>
      <c r="D26" s="18"/>
      <c r="E26" s="18"/>
      <c r="F26" s="18"/>
      <c r="G26" s="23"/>
    </row>
  </sheetData>
  <sheetProtection selectLockedCells="0" selectUnlockedCells="0" objects="1" sheet="1"/>
  <mergeCells count="9">
    <mergeCell ref="C12:F12"/>
    <mergeCell ref="C14:F14"/>
    <mergeCell ref="C25:F25"/>
    <mergeCell ref="D2:G2"/>
    <mergeCell ref="C4:F4"/>
    <mergeCell ref="C6:F6"/>
    <mergeCell ref="C9:F9"/>
    <mergeCell ref="C10:F10"/>
    <mergeCell ref="C11:F11"/>
  </mergeCells>
  <conditionalFormatting sqref="D2">
    <cfRule type="colorScale" priority="1">
      <colorScale>
        <cfvo type="min"/>
        <cfvo type="percentile" val="20"/>
        <cfvo type="max"/>
        <color theme="0"/>
        <color theme="0"/>
        <color theme="4"/>
      </colorScale>
    </cfRule>
  </conditionalFormatting>
  <hyperlinks>
    <hyperlink ref="D2" display="TOC" location="TOC!A1"/>
    <hyperlink ref="D2:G2" display="Table of Contents" location="'Table of contents'!A1"/>
    <hyperlink ref="C7" r:id="rId3h"/>
  </hyperlinks>
  <pageMargins left="0.7" right="0.7" top="0.75" bottom="0.75" header="0.3" footer="0.3"/>
  <pageSetup paperSize="9" orientation="portrait" r:id="rId2"/>
  <drawing r:id="rId1"/>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tabColor theme="9"/>
  </sheetPr>
  <dimension ref="A1"/>
  <sheetViews>
    <sheetView showGridLines="0" showRowColHeaders="0" workbookViewId="0">
      <pane xSplit="2" ySplit="8" topLeftCell="C9" activePane="bottomRight" state="frozen"/>
      <selection pane="topRight" activeCell="B1" sqref="B1"/>
      <selection pane="bottomLeft" activeCell="A6" sqref="A6"/>
      <selection pane="bottomRight" activeCell="B2" sqref="B2"/>
    </sheetView>
  </sheetViews>
  <sheetFormatPr defaultRowHeight="15.0" baseColWidth="10"/>
  <cols>
    <col min="1" max="1" width="1.5" hidden="0" customWidth="1"/>
    <col min="2" max="2" width="35.83203125" hidden="0" customWidth="1"/>
  </cols>
  <sheetData>
    <row r="1" ht="9" customHeight="1"/>
    <row r="2" ht="39.950000000000003" customHeight="1">
      <c r="B2" s="56"/>
      <c r="C2" s="47" t="s">
        <v>0</v>
      </c>
      <c r="D2" s="48"/>
      <c r="E2" s="48"/>
      <c r="F2" s="48"/>
      <c r="G2" s="48"/>
      <c r="H2" s="48"/>
      <c r="I2" s="48"/>
      <c r="J2" s="48"/>
      <c r="K2" s="48"/>
      <c r="L2" s="48"/>
      <c r="M2" s="48"/>
      <c r="N2" s="48"/>
      <c r="O2" s="48"/>
      <c r="P2" s="48"/>
      <c r="Q2" s="48"/>
      <c r="R2" s="48"/>
      <c r="S2" s="48"/>
      <c r="T2" s="48"/>
      <c r="U2" s="48"/>
      <c r="V2" s="48"/>
      <c r="W2" s="48"/>
      <c r="X2" s="48"/>
      <c r="Y2" s="48"/>
      <c r="Z2" s="59"/>
    </row>
    <row r="3" ht="6.95" customHeight="1">
      <c r="B3" s="32"/>
      <c r="Z3" s="34"/>
    </row>
    <row r="4" ht="13.5" customHeight="1">
      <c r="B4" s="50" t="s">
        <v>1561</v>
      </c>
      <c r="Z4" s="34"/>
    </row>
    <row r="5" ht="12" customHeight="1">
      <c r="B5" s="53" t="s">
        <v>36</v>
      </c>
      <c r="Z5" s="34"/>
    </row>
    <row r="6" ht="6.95" customHeight="1">
      <c r="B6" s="51"/>
      <c r="C6" s="41"/>
      <c r="D6" s="42"/>
      <c r="E6" s="42"/>
      <c r="F6" s="42"/>
      <c r="G6" s="42"/>
      <c r="H6" s="42"/>
      <c r="I6" s="42"/>
      <c r="J6" s="42"/>
      <c r="K6" s="42"/>
      <c r="L6" s="42"/>
      <c r="M6" s="42"/>
      <c r="Z6" s="34"/>
    </row>
    <row r="7" ht="12" customHeight="1">
      <c r="B7" s="54"/>
      <c r="C7" s="45" t="s">
        <v>67</v>
      </c>
      <c r="D7" s="45" t="s">
        <v>67</v>
      </c>
      <c r="E7" s="45" t="s">
        <v>68</v>
      </c>
      <c r="F7" s="45" t="s">
        <v>68</v>
      </c>
      <c r="G7" s="45" t="s">
        <v>69</v>
      </c>
      <c r="H7" s="45" t="s">
        <v>69</v>
      </c>
      <c r="I7" s="45" t="s">
        <v>70</v>
      </c>
      <c r="J7" s="45" t="s">
        <v>70</v>
      </c>
      <c r="K7" s="45" t="s">
        <v>71</v>
      </c>
      <c r="L7" s="45" t="s">
        <v>71</v>
      </c>
      <c r="M7" s="45" t="s">
        <v>72</v>
      </c>
      <c r="N7" s="45" t="s">
        <v>72</v>
      </c>
      <c r="O7" s="45" t="s">
        <v>73</v>
      </c>
      <c r="P7" s="45" t="s">
        <v>73</v>
      </c>
      <c r="Q7" s="45" t="s">
        <v>74</v>
      </c>
      <c r="R7" s="45" t="s">
        <v>74</v>
      </c>
      <c r="S7" s="45" t="s">
        <v>75</v>
      </c>
      <c r="T7" s="45" t="s">
        <v>75</v>
      </c>
      <c r="U7" s="45" t="s">
        <v>76</v>
      </c>
      <c r="V7" s="45" t="s">
        <v>76</v>
      </c>
      <c r="W7" s="45" t="s">
        <v>77</v>
      </c>
      <c r="X7" s="45" t="s">
        <v>77</v>
      </c>
      <c r="Y7" s="45" t="s">
        <v>78</v>
      </c>
      <c r="Z7" s="57" t="s">
        <v>78</v>
      </c>
    </row>
    <row r="8">
      <c r="B8" s="49"/>
      <c r="C8" s="43" t="s">
        <v>226</v>
      </c>
      <c r="D8" s="44"/>
      <c r="E8" s="44"/>
      <c r="F8" s="44"/>
      <c r="G8" s="44"/>
      <c r="H8" s="44"/>
      <c r="I8" s="44"/>
      <c r="J8" s="44"/>
      <c r="K8" s="44"/>
      <c r="L8" s="44"/>
      <c r="M8" s="44"/>
      <c r="Z8" s="34"/>
    </row>
    <row r="9">
      <c r="B9" s="65" t="s">
        <v>146</v>
      </c>
      <c r="C9" s="61"/>
      <c r="D9" s="61"/>
      <c r="E9" s="61"/>
      <c r="F9" s="61"/>
      <c r="G9" s="61"/>
      <c r="H9" s="61"/>
      <c r="I9" s="61"/>
      <c r="J9" s="61"/>
      <c r="K9" s="61"/>
      <c r="L9" s="61"/>
      <c r="M9" s="61"/>
      <c r="N9" s="61"/>
      <c r="O9" s="61"/>
      <c r="P9" s="61"/>
      <c r="Q9" s="61"/>
      <c r="R9" s="61"/>
      <c r="S9" s="61"/>
      <c r="T9" s="61"/>
      <c r="U9" s="61"/>
      <c r="V9" s="61"/>
      <c r="W9" s="61"/>
      <c r="X9" s="61"/>
      <c r="Y9" s="61"/>
      <c r="Z9" s="68"/>
    </row>
    <row r="10">
      <c r="B10" s="63" t="s">
        <v>147</v>
      </c>
      <c r="C10" s="62" t="s">
        <v>702</v>
      </c>
      <c r="D10" s="62" t="s">
        <v>703</v>
      </c>
      <c r="E10" s="62" t="s">
        <v>702</v>
      </c>
      <c r="F10" s="62" t="s">
        <v>703</v>
      </c>
      <c r="G10" s="62" t="s">
        <v>702</v>
      </c>
      <c r="H10" s="62" t="s">
        <v>703</v>
      </c>
      <c r="I10" s="62" t="s">
        <v>702</v>
      </c>
      <c r="J10" s="62" t="s">
        <v>703</v>
      </c>
      <c r="K10" s="62" t="s">
        <v>702</v>
      </c>
      <c r="L10" s="62" t="s">
        <v>703</v>
      </c>
      <c r="M10" s="62" t="s">
        <v>702</v>
      </c>
      <c r="N10" s="62" t="s">
        <v>703</v>
      </c>
      <c r="O10" s="62" t="s">
        <v>702</v>
      </c>
      <c r="P10" s="62" t="s">
        <v>703</v>
      </c>
      <c r="Q10" s="62" t="s">
        <v>702</v>
      </c>
      <c r="R10" s="62" t="s">
        <v>703</v>
      </c>
      <c r="S10" s="62" t="s">
        <v>702</v>
      </c>
      <c r="T10" s="62" t="s">
        <v>703</v>
      </c>
      <c r="U10" s="62" t="s">
        <v>702</v>
      </c>
      <c r="V10" s="62" t="s">
        <v>703</v>
      </c>
      <c r="W10" s="62" t="s">
        <v>702</v>
      </c>
      <c r="X10" s="62" t="s">
        <v>703</v>
      </c>
      <c r="Y10" s="62" t="s">
        <v>702</v>
      </c>
      <c r="Z10" s="69" t="s">
        <v>703</v>
      </c>
    </row>
    <row r="11">
      <c r="B11" s="64" t="s">
        <v>160</v>
      </c>
      <c r="C11" s="60" t="s">
        <v>702</v>
      </c>
      <c r="D11" s="60" t="s">
        <v>703</v>
      </c>
      <c r="E11" s="60" t="s">
        <v>1414</v>
      </c>
      <c r="F11" s="60" t="s">
        <v>1562</v>
      </c>
      <c r="G11" s="60" t="s">
        <v>1563</v>
      </c>
      <c r="H11" s="60" t="s">
        <v>1564</v>
      </c>
      <c r="I11" s="60" t="s">
        <v>702</v>
      </c>
      <c r="J11" s="60" t="s">
        <v>703</v>
      </c>
      <c r="K11" s="60" t="s">
        <v>702</v>
      </c>
      <c r="L11" s="60" t="s">
        <v>703</v>
      </c>
      <c r="M11" s="60" t="s">
        <v>116</v>
      </c>
      <c r="N11" s="60" t="s">
        <v>1565</v>
      </c>
      <c r="O11" s="60" t="s">
        <v>702</v>
      </c>
      <c r="P11" s="60" t="s">
        <v>703</v>
      </c>
      <c r="Q11" s="60" t="s">
        <v>702</v>
      </c>
      <c r="R11" s="60" t="s">
        <v>703</v>
      </c>
      <c r="S11" s="60" t="s">
        <v>702</v>
      </c>
      <c r="T11" s="60" t="s">
        <v>703</v>
      </c>
      <c r="U11" s="60" t="s">
        <v>702</v>
      </c>
      <c r="V11" s="60" t="s">
        <v>703</v>
      </c>
      <c r="W11" s="60" t="s">
        <v>1454</v>
      </c>
      <c r="X11" s="60" t="s">
        <v>1566</v>
      </c>
      <c r="Y11" s="60" t="s">
        <v>702</v>
      </c>
      <c r="Z11" s="67" t="s">
        <v>703</v>
      </c>
    </row>
    <row r="12">
      <c r="B12" s="63" t="s">
        <v>173</v>
      </c>
      <c r="C12" s="62" t="s">
        <v>134</v>
      </c>
      <c r="D12" s="62" t="s">
        <v>1567</v>
      </c>
      <c r="E12" s="62" t="s">
        <v>120</v>
      </c>
      <c r="F12" s="62" t="s">
        <v>710</v>
      </c>
      <c r="G12" s="62" t="s">
        <v>1273</v>
      </c>
      <c r="H12" s="62" t="s">
        <v>1413</v>
      </c>
      <c r="I12" s="62" t="s">
        <v>1434</v>
      </c>
      <c r="J12" s="62" t="s">
        <v>1568</v>
      </c>
      <c r="K12" s="62" t="s">
        <v>1081</v>
      </c>
      <c r="L12" s="62" t="s">
        <v>1569</v>
      </c>
      <c r="M12" s="62" t="s">
        <v>753</v>
      </c>
      <c r="N12" s="62" t="s">
        <v>1570</v>
      </c>
      <c r="O12" s="62" t="s">
        <v>1083</v>
      </c>
      <c r="P12" s="62" t="s">
        <v>1571</v>
      </c>
      <c r="Q12" s="62" t="s">
        <v>760</v>
      </c>
      <c r="R12" s="62" t="s">
        <v>1572</v>
      </c>
      <c r="S12" s="62" t="s">
        <v>1074</v>
      </c>
      <c r="T12" s="62" t="s">
        <v>1573</v>
      </c>
      <c r="U12" s="62" t="s">
        <v>767</v>
      </c>
      <c r="V12" s="62" t="s">
        <v>1574</v>
      </c>
      <c r="W12" s="62" t="s">
        <v>724</v>
      </c>
      <c r="X12" s="62" t="s">
        <v>1575</v>
      </c>
      <c r="Y12" s="62" t="s">
        <v>767</v>
      </c>
      <c r="Z12" s="69" t="s">
        <v>1576</v>
      </c>
    </row>
    <row r="13">
      <c r="B13" s="65" t="s">
        <v>186</v>
      </c>
      <c r="C13" s="61"/>
      <c r="D13" s="61"/>
      <c r="E13" s="61"/>
      <c r="F13" s="61"/>
      <c r="G13" s="61"/>
      <c r="H13" s="61"/>
      <c r="I13" s="61"/>
      <c r="J13" s="61"/>
      <c r="K13" s="61"/>
      <c r="L13" s="61"/>
      <c r="M13" s="61"/>
      <c r="N13" s="61"/>
      <c r="O13" s="61"/>
      <c r="P13" s="61"/>
      <c r="Q13" s="61"/>
      <c r="R13" s="61"/>
      <c r="S13" s="61"/>
      <c r="T13" s="61"/>
      <c r="U13" s="61"/>
      <c r="V13" s="61"/>
      <c r="W13" s="61"/>
      <c r="X13" s="61"/>
      <c r="Y13" s="61"/>
      <c r="Z13" s="68"/>
    </row>
    <row r="14">
      <c r="B14" s="63" t="s">
        <v>147</v>
      </c>
      <c r="C14" s="62" t="s">
        <v>1577</v>
      </c>
      <c r="D14" s="62" t="s">
        <v>1578</v>
      </c>
      <c r="E14" s="62" t="s">
        <v>756</v>
      </c>
      <c r="F14" s="62" t="s">
        <v>1579</v>
      </c>
      <c r="G14" s="62" t="s">
        <v>756</v>
      </c>
      <c r="H14" s="62" t="s">
        <v>757</v>
      </c>
      <c r="I14" s="62" t="s">
        <v>1067</v>
      </c>
      <c r="J14" s="62" t="s">
        <v>1580</v>
      </c>
      <c r="K14" s="62" t="s">
        <v>1064</v>
      </c>
      <c r="L14" s="62" t="s">
        <v>1581</v>
      </c>
      <c r="M14" s="62" t="s">
        <v>755</v>
      </c>
      <c r="N14" s="62" t="s">
        <v>1582</v>
      </c>
      <c r="O14" s="62" t="s">
        <v>749</v>
      </c>
      <c r="P14" s="62" t="s">
        <v>1583</v>
      </c>
      <c r="Q14" s="62" t="s">
        <v>1154</v>
      </c>
      <c r="R14" s="62" t="s">
        <v>1159</v>
      </c>
      <c r="S14" s="62" t="s">
        <v>753</v>
      </c>
      <c r="T14" s="62" t="s">
        <v>1584</v>
      </c>
      <c r="U14" s="62" t="s">
        <v>1585</v>
      </c>
      <c r="V14" s="62" t="s">
        <v>1586</v>
      </c>
      <c r="W14" s="62" t="s">
        <v>1585</v>
      </c>
      <c r="X14" s="62" t="s">
        <v>1586</v>
      </c>
      <c r="Y14" s="62" t="s">
        <v>1423</v>
      </c>
      <c r="Z14" s="69" t="s">
        <v>1581</v>
      </c>
    </row>
    <row r="15">
      <c r="B15" s="64" t="s">
        <v>160</v>
      </c>
      <c r="C15" s="60" t="s">
        <v>1587</v>
      </c>
      <c r="D15" s="60" t="s">
        <v>1588</v>
      </c>
      <c r="E15" s="60" t="s">
        <v>124</v>
      </c>
      <c r="F15" s="60" t="s">
        <v>1589</v>
      </c>
      <c r="G15" s="60" t="s">
        <v>134</v>
      </c>
      <c r="H15" s="60" t="s">
        <v>1590</v>
      </c>
      <c r="I15" s="60" t="s">
        <v>1591</v>
      </c>
      <c r="J15" s="60" t="s">
        <v>1592</v>
      </c>
      <c r="K15" s="60" t="s">
        <v>124</v>
      </c>
      <c r="L15" s="60" t="s">
        <v>1593</v>
      </c>
      <c r="M15" s="60" t="s">
        <v>1594</v>
      </c>
      <c r="N15" s="60" t="s">
        <v>1595</v>
      </c>
      <c r="O15" s="60" t="s">
        <v>1577</v>
      </c>
      <c r="P15" s="60" t="s">
        <v>1596</v>
      </c>
      <c r="Q15" s="60" t="s">
        <v>1577</v>
      </c>
      <c r="R15" s="60" t="s">
        <v>1597</v>
      </c>
      <c r="S15" s="60" t="s">
        <v>1594</v>
      </c>
      <c r="T15" s="60" t="s">
        <v>1595</v>
      </c>
      <c r="U15" s="60" t="s">
        <v>1598</v>
      </c>
      <c r="V15" s="60" t="s">
        <v>1599</v>
      </c>
      <c r="W15" s="60" t="s">
        <v>1600</v>
      </c>
      <c r="X15" s="60" t="s">
        <v>1601</v>
      </c>
      <c r="Y15" s="60" t="s">
        <v>724</v>
      </c>
      <c r="Z15" s="67" t="s">
        <v>1595</v>
      </c>
    </row>
    <row r="16">
      <c r="B16" s="66" t="s">
        <v>173</v>
      </c>
      <c r="C16" s="46" t="s">
        <v>116</v>
      </c>
      <c r="D16" s="46" t="s">
        <v>1602</v>
      </c>
      <c r="E16" s="46" t="s">
        <v>116</v>
      </c>
      <c r="F16" s="46" t="s">
        <v>1602</v>
      </c>
      <c r="G16" s="46" t="s">
        <v>136</v>
      </c>
      <c r="H16" s="46" t="s">
        <v>1603</v>
      </c>
      <c r="I16" s="46" t="s">
        <v>1591</v>
      </c>
      <c r="J16" s="46" t="s">
        <v>1604</v>
      </c>
      <c r="K16" s="46" t="s">
        <v>1605</v>
      </c>
      <c r="L16" s="46" t="s">
        <v>1606</v>
      </c>
      <c r="M16" s="46" t="s">
        <v>1064</v>
      </c>
      <c r="N16" s="46" t="s">
        <v>1607</v>
      </c>
      <c r="O16" s="46" t="s">
        <v>760</v>
      </c>
      <c r="P16" s="46" t="s">
        <v>1608</v>
      </c>
      <c r="Q16" s="46" t="s">
        <v>758</v>
      </c>
      <c r="R16" s="46" t="s">
        <v>1609</v>
      </c>
      <c r="S16" s="46" t="s">
        <v>1067</v>
      </c>
      <c r="T16" s="46" t="s">
        <v>1610</v>
      </c>
      <c r="U16" s="46" t="s">
        <v>1611</v>
      </c>
      <c r="V16" s="46" t="s">
        <v>1612</v>
      </c>
      <c r="W16" s="46" t="s">
        <v>1611</v>
      </c>
      <c r="X16" s="46" t="s">
        <v>1613</v>
      </c>
      <c r="Y16" s="46" t="s">
        <v>724</v>
      </c>
      <c r="Z16" s="58" t="s">
        <v>1614</v>
      </c>
    </row>
    <row r="17">
      <c r="B17" t="s">
        <v>223</v>
      </c>
    </row>
    <row r="18">
      <c r="B18" t="s">
        <v>224</v>
      </c>
    </row>
  </sheetData>
  <sheetProtection selectLockedCells="0" selectUnlockedCells="0" objects="1" sheet="1"/>
  <mergeCells count="14">
    <mergeCell ref="C2:Z2"/>
    <mergeCell ref="C8:Z8"/>
    <mergeCell ref="C7:D7"/>
    <mergeCell ref="E7:F7"/>
    <mergeCell ref="G7:H7"/>
    <mergeCell ref="I7:J7"/>
    <mergeCell ref="K7:L7"/>
    <mergeCell ref="M7:N7"/>
    <mergeCell ref="O7:P7"/>
    <mergeCell ref="Q7:R7"/>
    <mergeCell ref="S7:T7"/>
    <mergeCell ref="U7:V7"/>
    <mergeCell ref="W7:X7"/>
    <mergeCell ref="Y7:Z7"/>
  </mergeCells>
  <hyperlinks>
    <hyperlink ref="C2:J2" display="TOC" location="TOC!A1"/>
    <hyperlink ref="C2" display="Table of Contents" location="'Table of contents'!A1"/>
  </hyperlinks>
  <pageMargins left="0.7" right="0.7" top="0.75" bottom="0.75" header="0.3" footer="0.3"/>
  <pageSetup paperSize="9" orientation="portrait" r:id="rId2"/>
  <drawing r:id="rId1"/>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tabColor theme="9"/>
  </sheetPr>
  <dimension ref="A1"/>
  <sheetViews>
    <sheetView showGridLines="0" showRowColHeaders="0" workbookViewId="0">
      <pane xSplit="2" ySplit="8" topLeftCell="C9" activePane="bottomRight" state="frozen"/>
      <selection pane="topRight" activeCell="B1" sqref="B1"/>
      <selection pane="bottomLeft" activeCell="A6" sqref="A6"/>
      <selection pane="bottomRight" activeCell="B2" sqref="B2"/>
    </sheetView>
  </sheetViews>
  <sheetFormatPr defaultRowHeight="15.0" baseColWidth="10"/>
  <cols>
    <col min="1" max="1" width="1.5" hidden="0" customWidth="1"/>
    <col min="2" max="2" width="35.83203125" hidden="0" customWidth="1"/>
  </cols>
  <sheetData>
    <row r="1" ht="9" customHeight="1"/>
    <row r="2" ht="39.950000000000003" customHeight="1">
      <c r="B2" s="56"/>
      <c r="C2" s="47" t="s">
        <v>0</v>
      </c>
      <c r="D2" s="48"/>
      <c r="E2" s="48"/>
      <c r="F2" s="48"/>
      <c r="G2" s="48"/>
      <c r="H2" s="48"/>
      <c r="I2" s="48"/>
      <c r="J2" s="48"/>
      <c r="K2" s="48"/>
      <c r="L2" s="48"/>
      <c r="M2" s="48"/>
      <c r="N2" s="59"/>
    </row>
    <row r="3" ht="6.95" customHeight="1">
      <c r="B3" s="32"/>
      <c r="N3" s="34"/>
    </row>
    <row r="4" ht="13.5" customHeight="1">
      <c r="B4" s="50" t="s">
        <v>1615</v>
      </c>
      <c r="N4" s="34"/>
    </row>
    <row r="5" ht="12" customHeight="1">
      <c r="B5" s="53" t="s">
        <v>36</v>
      </c>
      <c r="N5" s="34"/>
    </row>
    <row r="6" ht="6.95" customHeight="1">
      <c r="B6" s="51"/>
      <c r="C6" s="41"/>
      <c r="D6" s="42"/>
      <c r="E6" s="42"/>
      <c r="F6" s="42"/>
      <c r="G6" s="42"/>
      <c r="H6" s="42"/>
      <c r="I6" s="42"/>
      <c r="J6" s="42"/>
      <c r="K6" s="42"/>
      <c r="L6" s="42"/>
      <c r="M6" s="42"/>
      <c r="N6" s="34"/>
    </row>
    <row r="7" ht="12" customHeight="1">
      <c r="B7" s="54"/>
      <c r="C7" s="45" t="s">
        <v>67</v>
      </c>
      <c r="D7" s="45" t="s">
        <v>68</v>
      </c>
      <c r="E7" s="45" t="s">
        <v>69</v>
      </c>
      <c r="F7" s="45" t="s">
        <v>70</v>
      </c>
      <c r="G7" s="45" t="s">
        <v>71</v>
      </c>
      <c r="H7" s="45" t="s">
        <v>72</v>
      </c>
      <c r="I7" s="45" t="s">
        <v>73</v>
      </c>
      <c r="J7" s="45" t="s">
        <v>74</v>
      </c>
      <c r="K7" s="45" t="s">
        <v>75</v>
      </c>
      <c r="L7" s="45" t="s">
        <v>76</v>
      </c>
      <c r="M7" s="45" t="s">
        <v>77</v>
      </c>
      <c r="N7" s="57" t="s">
        <v>78</v>
      </c>
    </row>
    <row r="8">
      <c r="B8" s="49"/>
      <c r="C8" s="43" t="s">
        <v>54</v>
      </c>
      <c r="D8" s="44"/>
      <c r="E8" s="44"/>
      <c r="F8" s="44"/>
      <c r="G8" s="44"/>
      <c r="H8" s="44"/>
      <c r="I8" s="44"/>
      <c r="J8" s="44"/>
      <c r="K8" s="44"/>
      <c r="L8" s="44"/>
      <c r="M8" s="44"/>
      <c r="N8" s="34"/>
    </row>
    <row r="9">
      <c r="B9" s="65" t="s">
        <v>146</v>
      </c>
      <c r="C9" s="61"/>
      <c r="D9" s="61"/>
      <c r="E9" s="61"/>
      <c r="F9" s="61"/>
      <c r="G9" s="61"/>
      <c r="H9" s="61"/>
      <c r="I9" s="61"/>
      <c r="J9" s="61"/>
      <c r="K9" s="61"/>
      <c r="L9" s="61"/>
      <c r="M9" s="61"/>
      <c r="N9" s="68"/>
    </row>
    <row r="10">
      <c r="B10" s="63" t="s">
        <v>147</v>
      </c>
      <c r="C10" s="62" t="s">
        <v>1616</v>
      </c>
      <c r="D10" s="62" t="s">
        <v>1617</v>
      </c>
      <c r="E10" s="62" t="s">
        <v>1618</v>
      </c>
      <c r="F10" s="62" t="s">
        <v>1619</v>
      </c>
      <c r="G10" s="62" t="s">
        <v>406</v>
      </c>
      <c r="H10" s="62" t="s">
        <v>1620</v>
      </c>
      <c r="I10" s="62" t="s">
        <v>1621</v>
      </c>
      <c r="J10" s="62" t="s">
        <v>1463</v>
      </c>
      <c r="K10" s="62" t="s">
        <v>1622</v>
      </c>
      <c r="L10" s="62" t="s">
        <v>1623</v>
      </c>
      <c r="M10" s="62" t="s">
        <v>1624</v>
      </c>
      <c r="N10" s="69" t="s">
        <v>1625</v>
      </c>
    </row>
    <row r="11">
      <c r="B11" s="64" t="s">
        <v>160</v>
      </c>
      <c r="C11" s="60" t="s">
        <v>1626</v>
      </c>
      <c r="D11" s="60" t="s">
        <v>1627</v>
      </c>
      <c r="E11" s="60" t="s">
        <v>1628</v>
      </c>
      <c r="F11" s="60" t="s">
        <v>1621</v>
      </c>
      <c r="G11" s="60" t="s">
        <v>1629</v>
      </c>
      <c r="H11" s="60" t="s">
        <v>1628</v>
      </c>
      <c r="I11" s="60" t="s">
        <v>1630</v>
      </c>
      <c r="J11" s="60" t="s">
        <v>1631</v>
      </c>
      <c r="K11" s="60" t="s">
        <v>1632</v>
      </c>
      <c r="L11" s="60" t="s">
        <v>1633</v>
      </c>
      <c r="M11" s="60" t="s">
        <v>1634</v>
      </c>
      <c r="N11" s="67" t="s">
        <v>1635</v>
      </c>
    </row>
    <row r="12">
      <c r="B12" s="63" t="s">
        <v>173</v>
      </c>
      <c r="C12" s="62" t="s">
        <v>1636</v>
      </c>
      <c r="D12" s="62" t="s">
        <v>1637</v>
      </c>
      <c r="E12" s="62" t="s">
        <v>392</v>
      </c>
      <c r="F12" s="62" t="s">
        <v>1469</v>
      </c>
      <c r="G12" s="62" t="s">
        <v>1638</v>
      </c>
      <c r="H12" s="62" t="s">
        <v>1639</v>
      </c>
      <c r="I12" s="62" t="s">
        <v>1636</v>
      </c>
      <c r="J12" s="62" t="s">
        <v>389</v>
      </c>
      <c r="K12" s="62" t="s">
        <v>1640</v>
      </c>
      <c r="L12" s="62" t="s">
        <v>1641</v>
      </c>
      <c r="M12" s="62" t="s">
        <v>1642</v>
      </c>
      <c r="N12" s="69" t="s">
        <v>1643</v>
      </c>
    </row>
    <row r="13">
      <c r="B13" s="65" t="s">
        <v>186</v>
      </c>
      <c r="C13" s="61"/>
      <c r="D13" s="61"/>
      <c r="E13" s="61"/>
      <c r="F13" s="61"/>
      <c r="G13" s="61"/>
      <c r="H13" s="61"/>
      <c r="I13" s="61"/>
      <c r="J13" s="61"/>
      <c r="K13" s="61"/>
      <c r="L13" s="61"/>
      <c r="M13" s="61"/>
      <c r="N13" s="68"/>
    </row>
    <row r="14">
      <c r="B14" s="63" t="s">
        <v>147</v>
      </c>
      <c r="C14" s="62" t="s">
        <v>1644</v>
      </c>
      <c r="D14" s="62" t="s">
        <v>1645</v>
      </c>
      <c r="E14" s="62" t="s">
        <v>1646</v>
      </c>
      <c r="F14" s="62" t="s">
        <v>1647</v>
      </c>
      <c r="G14" s="62" t="s">
        <v>1648</v>
      </c>
      <c r="H14" s="62" t="s">
        <v>1649</v>
      </c>
      <c r="I14" s="62" t="s">
        <v>1650</v>
      </c>
      <c r="J14" s="62" t="s">
        <v>1651</v>
      </c>
      <c r="K14" s="62" t="s">
        <v>1652</v>
      </c>
      <c r="L14" s="62" t="s">
        <v>1653</v>
      </c>
      <c r="M14" s="62" t="s">
        <v>1654</v>
      </c>
      <c r="N14" s="69" t="s">
        <v>1655</v>
      </c>
    </row>
    <row r="15">
      <c r="B15" s="64" t="s">
        <v>160</v>
      </c>
      <c r="C15" s="60" t="s">
        <v>1656</v>
      </c>
      <c r="D15" s="60" t="s">
        <v>1657</v>
      </c>
      <c r="E15" s="60" t="s">
        <v>1658</v>
      </c>
      <c r="F15" s="60" t="s">
        <v>1659</v>
      </c>
      <c r="G15" s="60" t="s">
        <v>1660</v>
      </c>
      <c r="H15" s="60" t="s">
        <v>1661</v>
      </c>
      <c r="I15" s="60" t="s">
        <v>1662</v>
      </c>
      <c r="J15" s="60" t="s">
        <v>1663</v>
      </c>
      <c r="K15" s="60" t="s">
        <v>1664</v>
      </c>
      <c r="L15" s="60" t="s">
        <v>1665</v>
      </c>
      <c r="M15" s="60" t="s">
        <v>1666</v>
      </c>
      <c r="N15" s="67" t="s">
        <v>1667</v>
      </c>
    </row>
    <row r="16">
      <c r="B16" s="66" t="s">
        <v>173</v>
      </c>
      <c r="C16" s="46" t="s">
        <v>1668</v>
      </c>
      <c r="D16" s="46" t="s">
        <v>1669</v>
      </c>
      <c r="E16" s="46" t="s">
        <v>1670</v>
      </c>
      <c r="F16" s="46" t="s">
        <v>1671</v>
      </c>
      <c r="G16" s="46" t="s">
        <v>1672</v>
      </c>
      <c r="H16" s="46" t="s">
        <v>1673</v>
      </c>
      <c r="I16" s="46" t="s">
        <v>1674</v>
      </c>
      <c r="J16" s="46" t="s">
        <v>1675</v>
      </c>
      <c r="K16" s="46" t="s">
        <v>1676</v>
      </c>
      <c r="L16" s="46" t="s">
        <v>1677</v>
      </c>
      <c r="M16" s="46" t="s">
        <v>1678</v>
      </c>
      <c r="N16" s="58" t="s">
        <v>1679</v>
      </c>
    </row>
    <row r="17">
      <c r="B17" t="s">
        <v>223</v>
      </c>
    </row>
    <row r="18">
      <c r="B18" t="s">
        <v>224</v>
      </c>
    </row>
  </sheetData>
  <sheetProtection selectLockedCells="0" selectUnlockedCells="0" objects="1" sheet="1"/>
  <mergeCells count="14">
    <mergeCell ref="C2:N2"/>
    <mergeCell ref="C8:N8"/>
    <mergeCell ref="C7:C7"/>
    <mergeCell ref="D7:D7"/>
    <mergeCell ref="E7:E7"/>
    <mergeCell ref="F7:F7"/>
    <mergeCell ref="G7:G7"/>
    <mergeCell ref="H7:H7"/>
    <mergeCell ref="I7:I7"/>
    <mergeCell ref="J7:J7"/>
    <mergeCell ref="K7:K7"/>
    <mergeCell ref="L7:L7"/>
    <mergeCell ref="M7:M7"/>
    <mergeCell ref="N7:N7"/>
  </mergeCells>
  <hyperlinks>
    <hyperlink ref="C2:J2" display="TOC" location="TOC!A1"/>
    <hyperlink ref="C2" display="Table of Contents" location="'Table of contents'!A1"/>
  </hyperlinks>
  <pageMargins left="0.7" right="0.7" top="0.75" bottom="0.75" header="0.3" footer="0.3"/>
  <pageSetup paperSize="9" orientation="portrait" r:id="rId2"/>
  <drawing r:id="rId1"/>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tabColor theme="9"/>
  </sheetPr>
  <dimension ref="A1"/>
  <sheetViews>
    <sheetView showGridLines="0" showRowColHeaders="0" workbookViewId="0">
      <pane xSplit="2" ySplit="8" topLeftCell="C9" activePane="bottomRight" state="frozen"/>
      <selection pane="topRight" activeCell="B1" sqref="B1"/>
      <selection pane="bottomLeft" activeCell="A6" sqref="A6"/>
      <selection pane="bottomRight" activeCell="B2" sqref="B2"/>
    </sheetView>
  </sheetViews>
  <sheetFormatPr defaultRowHeight="15.0" baseColWidth="10"/>
  <cols>
    <col min="1" max="1" width="1.5" hidden="0" customWidth="1"/>
    <col min="2" max="2" width="35.83203125" hidden="0" customWidth="1"/>
  </cols>
  <sheetData>
    <row r="1" ht="9" customHeight="1"/>
    <row r="2" ht="39.950000000000003" customHeight="1">
      <c r="B2" s="56"/>
      <c r="C2" s="47" t="s">
        <v>0</v>
      </c>
      <c r="D2" s="48"/>
      <c r="E2" s="48"/>
      <c r="F2" s="48"/>
      <c r="G2" s="48"/>
      <c r="H2" s="48"/>
      <c r="I2" s="48"/>
      <c r="J2" s="48"/>
      <c r="K2" s="48"/>
      <c r="L2" s="48"/>
      <c r="M2" s="48"/>
      <c r="N2" s="48"/>
      <c r="O2" s="48"/>
      <c r="P2" s="48"/>
      <c r="Q2" s="48"/>
      <c r="R2" s="48"/>
      <c r="S2" s="48"/>
      <c r="T2" s="48"/>
      <c r="U2" s="48"/>
      <c r="V2" s="48"/>
      <c r="W2" s="48"/>
      <c r="X2" s="48"/>
      <c r="Y2" s="48"/>
      <c r="Z2" s="59"/>
    </row>
    <row r="3" ht="6.95" customHeight="1">
      <c r="B3" s="32"/>
      <c r="Z3" s="34"/>
    </row>
    <row r="4" ht="13.5" customHeight="1">
      <c r="B4" s="50" t="s">
        <v>1680</v>
      </c>
      <c r="Z4" s="34"/>
    </row>
    <row r="5" ht="12" customHeight="1">
      <c r="B5" s="53" t="s">
        <v>36</v>
      </c>
      <c r="Z5" s="34"/>
    </row>
    <row r="6" ht="6.95" customHeight="1">
      <c r="B6" s="51"/>
      <c r="C6" s="41"/>
      <c r="D6" s="42"/>
      <c r="E6" s="42"/>
      <c r="F6" s="42"/>
      <c r="G6" s="42"/>
      <c r="H6" s="42"/>
      <c r="I6" s="42"/>
      <c r="J6" s="42"/>
      <c r="K6" s="42"/>
      <c r="L6" s="42"/>
      <c r="M6" s="42"/>
      <c r="Z6" s="34"/>
    </row>
    <row r="7" ht="12" customHeight="1">
      <c r="B7" s="54"/>
      <c r="C7" s="45" t="s">
        <v>67</v>
      </c>
      <c r="D7" s="45" t="s">
        <v>67</v>
      </c>
      <c r="E7" s="45" t="s">
        <v>68</v>
      </c>
      <c r="F7" s="45" t="s">
        <v>68</v>
      </c>
      <c r="G7" s="45" t="s">
        <v>69</v>
      </c>
      <c r="H7" s="45" t="s">
        <v>69</v>
      </c>
      <c r="I7" s="45" t="s">
        <v>70</v>
      </c>
      <c r="J7" s="45" t="s">
        <v>70</v>
      </c>
      <c r="K7" s="45" t="s">
        <v>71</v>
      </c>
      <c r="L7" s="45" t="s">
        <v>71</v>
      </c>
      <c r="M7" s="45" t="s">
        <v>72</v>
      </c>
      <c r="N7" s="45" t="s">
        <v>72</v>
      </c>
      <c r="O7" s="45" t="s">
        <v>73</v>
      </c>
      <c r="P7" s="45" t="s">
        <v>73</v>
      </c>
      <c r="Q7" s="45" t="s">
        <v>74</v>
      </c>
      <c r="R7" s="45" t="s">
        <v>74</v>
      </c>
      <c r="S7" s="45" t="s">
        <v>75</v>
      </c>
      <c r="T7" s="45" t="s">
        <v>75</v>
      </c>
      <c r="U7" s="45" t="s">
        <v>76</v>
      </c>
      <c r="V7" s="45" t="s">
        <v>76</v>
      </c>
      <c r="W7" s="45" t="s">
        <v>77</v>
      </c>
      <c r="X7" s="45" t="s">
        <v>77</v>
      </c>
      <c r="Y7" s="45" t="s">
        <v>78</v>
      </c>
      <c r="Z7" s="57" t="s">
        <v>78</v>
      </c>
    </row>
    <row r="8">
      <c r="B8" s="49"/>
      <c r="C8" s="43" t="s">
        <v>226</v>
      </c>
      <c r="D8" s="44"/>
      <c r="E8" s="44"/>
      <c r="F8" s="44"/>
      <c r="G8" s="44"/>
      <c r="H8" s="44"/>
      <c r="I8" s="44"/>
      <c r="J8" s="44"/>
      <c r="K8" s="44"/>
      <c r="L8" s="44"/>
      <c r="M8" s="44"/>
      <c r="Z8" s="34"/>
    </row>
    <row r="9">
      <c r="B9" s="65" t="s">
        <v>146</v>
      </c>
      <c r="C9" s="61"/>
      <c r="D9" s="61"/>
      <c r="E9" s="61"/>
      <c r="F9" s="61"/>
      <c r="G9" s="61"/>
      <c r="H9" s="61"/>
      <c r="I9" s="61"/>
      <c r="J9" s="61"/>
      <c r="K9" s="61"/>
      <c r="L9" s="61"/>
      <c r="M9" s="61"/>
      <c r="N9" s="61"/>
      <c r="O9" s="61"/>
      <c r="P9" s="61"/>
      <c r="Q9" s="61"/>
      <c r="R9" s="61"/>
      <c r="S9" s="61"/>
      <c r="T9" s="61"/>
      <c r="U9" s="61"/>
      <c r="V9" s="61"/>
      <c r="W9" s="61"/>
      <c r="X9" s="61"/>
      <c r="Y9" s="61"/>
      <c r="Z9" s="68"/>
    </row>
    <row r="10">
      <c r="B10" s="63" t="s">
        <v>147</v>
      </c>
      <c r="C10" s="62" t="s">
        <v>517</v>
      </c>
      <c r="D10" s="62" t="s">
        <v>1681</v>
      </c>
      <c r="E10" s="62" t="s">
        <v>1682</v>
      </c>
      <c r="F10" s="62" t="s">
        <v>1683</v>
      </c>
      <c r="G10" s="62" t="s">
        <v>1684</v>
      </c>
      <c r="H10" s="62" t="s">
        <v>1685</v>
      </c>
      <c r="I10" s="62" t="s">
        <v>1686</v>
      </c>
      <c r="J10" s="62" t="s">
        <v>1687</v>
      </c>
      <c r="K10" s="62" t="s">
        <v>1688</v>
      </c>
      <c r="L10" s="62" t="s">
        <v>1689</v>
      </c>
      <c r="M10" s="62" t="s">
        <v>1690</v>
      </c>
      <c r="N10" s="62" t="s">
        <v>1691</v>
      </c>
      <c r="O10" s="62" t="s">
        <v>1692</v>
      </c>
      <c r="P10" s="62" t="s">
        <v>1693</v>
      </c>
      <c r="Q10" s="62" t="s">
        <v>1694</v>
      </c>
      <c r="R10" s="62" t="s">
        <v>1695</v>
      </c>
      <c r="S10" s="62" t="s">
        <v>1696</v>
      </c>
      <c r="T10" s="62" t="s">
        <v>1697</v>
      </c>
      <c r="U10" s="62" t="s">
        <v>1698</v>
      </c>
      <c r="V10" s="62" t="s">
        <v>1699</v>
      </c>
      <c r="W10" s="62" t="s">
        <v>1700</v>
      </c>
      <c r="X10" s="62" t="s">
        <v>1701</v>
      </c>
      <c r="Y10" s="62" t="s">
        <v>1702</v>
      </c>
      <c r="Z10" s="69" t="s">
        <v>1703</v>
      </c>
    </row>
    <row r="11">
      <c r="B11" s="64" t="s">
        <v>160</v>
      </c>
      <c r="C11" s="60" t="s">
        <v>1704</v>
      </c>
      <c r="D11" s="60" t="s">
        <v>1705</v>
      </c>
      <c r="E11" s="60" t="s">
        <v>1706</v>
      </c>
      <c r="F11" s="60" t="s">
        <v>1707</v>
      </c>
      <c r="G11" s="60" t="s">
        <v>1708</v>
      </c>
      <c r="H11" s="60" t="s">
        <v>1709</v>
      </c>
      <c r="I11" s="60" t="s">
        <v>1710</v>
      </c>
      <c r="J11" s="60" t="s">
        <v>1711</v>
      </c>
      <c r="K11" s="60" t="s">
        <v>1712</v>
      </c>
      <c r="L11" s="60" t="s">
        <v>1713</v>
      </c>
      <c r="M11" s="60" t="s">
        <v>1714</v>
      </c>
      <c r="N11" s="60" t="s">
        <v>1715</v>
      </c>
      <c r="O11" s="60" t="s">
        <v>1716</v>
      </c>
      <c r="P11" s="60" t="s">
        <v>1717</v>
      </c>
      <c r="Q11" s="60" t="s">
        <v>1718</v>
      </c>
      <c r="R11" s="60" t="s">
        <v>1719</v>
      </c>
      <c r="S11" s="60" t="s">
        <v>1720</v>
      </c>
      <c r="T11" s="60" t="s">
        <v>1721</v>
      </c>
      <c r="U11" s="60" t="s">
        <v>1722</v>
      </c>
      <c r="V11" s="60" t="s">
        <v>1723</v>
      </c>
      <c r="W11" s="60" t="s">
        <v>1724</v>
      </c>
      <c r="X11" s="60" t="s">
        <v>1725</v>
      </c>
      <c r="Y11" s="60" t="s">
        <v>1403</v>
      </c>
      <c r="Z11" s="67" t="s">
        <v>1726</v>
      </c>
    </row>
    <row r="12">
      <c r="B12" s="63" t="s">
        <v>173</v>
      </c>
      <c r="C12" s="62" t="s">
        <v>1727</v>
      </c>
      <c r="D12" s="62" t="s">
        <v>1728</v>
      </c>
      <c r="E12" s="62" t="s">
        <v>1729</v>
      </c>
      <c r="F12" s="62" t="s">
        <v>1730</v>
      </c>
      <c r="G12" s="62" t="s">
        <v>1731</v>
      </c>
      <c r="H12" s="62" t="s">
        <v>1732</v>
      </c>
      <c r="I12" s="62" t="s">
        <v>1733</v>
      </c>
      <c r="J12" s="62" t="s">
        <v>1734</v>
      </c>
      <c r="K12" s="62" t="s">
        <v>1696</v>
      </c>
      <c r="L12" s="62" t="s">
        <v>1735</v>
      </c>
      <c r="M12" s="62" t="s">
        <v>1736</v>
      </c>
      <c r="N12" s="62" t="s">
        <v>1737</v>
      </c>
      <c r="O12" s="62" t="s">
        <v>1738</v>
      </c>
      <c r="P12" s="62" t="s">
        <v>1739</v>
      </c>
      <c r="Q12" s="62" t="s">
        <v>1736</v>
      </c>
      <c r="R12" s="62" t="s">
        <v>1740</v>
      </c>
      <c r="S12" s="62" t="s">
        <v>1741</v>
      </c>
      <c r="T12" s="62" t="s">
        <v>1742</v>
      </c>
      <c r="U12" s="62" t="s">
        <v>1743</v>
      </c>
      <c r="V12" s="62" t="s">
        <v>1744</v>
      </c>
      <c r="W12" s="62" t="s">
        <v>1745</v>
      </c>
      <c r="X12" s="62" t="s">
        <v>1746</v>
      </c>
      <c r="Y12" s="62" t="s">
        <v>1747</v>
      </c>
      <c r="Z12" s="69" t="s">
        <v>1748</v>
      </c>
    </row>
    <row r="13">
      <c r="B13" s="65" t="s">
        <v>186</v>
      </c>
      <c r="C13" s="61"/>
      <c r="D13" s="61"/>
      <c r="E13" s="61"/>
      <c r="F13" s="61"/>
      <c r="G13" s="61"/>
      <c r="H13" s="61"/>
      <c r="I13" s="61"/>
      <c r="J13" s="61"/>
      <c r="K13" s="61"/>
      <c r="L13" s="61"/>
      <c r="M13" s="61"/>
      <c r="N13" s="61"/>
      <c r="O13" s="61"/>
      <c r="P13" s="61"/>
      <c r="Q13" s="61"/>
      <c r="R13" s="61"/>
      <c r="S13" s="61"/>
      <c r="T13" s="61"/>
      <c r="U13" s="61"/>
      <c r="V13" s="61"/>
      <c r="W13" s="61"/>
      <c r="X13" s="61"/>
      <c r="Y13" s="61"/>
      <c r="Z13" s="68"/>
    </row>
    <row r="14">
      <c r="B14" s="63" t="s">
        <v>147</v>
      </c>
      <c r="C14" s="62" t="s">
        <v>1749</v>
      </c>
      <c r="D14" s="62" t="s">
        <v>1750</v>
      </c>
      <c r="E14" s="62" t="s">
        <v>1751</v>
      </c>
      <c r="F14" s="62" t="s">
        <v>1752</v>
      </c>
      <c r="G14" s="62" t="s">
        <v>1753</v>
      </c>
      <c r="H14" s="62" t="s">
        <v>1754</v>
      </c>
      <c r="I14" s="62" t="s">
        <v>1755</v>
      </c>
      <c r="J14" s="62" t="s">
        <v>1756</v>
      </c>
      <c r="K14" s="62" t="s">
        <v>1757</v>
      </c>
      <c r="L14" s="62" t="s">
        <v>1758</v>
      </c>
      <c r="M14" s="62" t="s">
        <v>1759</v>
      </c>
      <c r="N14" s="62" t="s">
        <v>1760</v>
      </c>
      <c r="O14" s="62" t="s">
        <v>1761</v>
      </c>
      <c r="P14" s="62" t="s">
        <v>1762</v>
      </c>
      <c r="Q14" s="62" t="s">
        <v>1763</v>
      </c>
      <c r="R14" s="62" t="s">
        <v>1764</v>
      </c>
      <c r="S14" s="62" t="s">
        <v>1765</v>
      </c>
      <c r="T14" s="62" t="s">
        <v>1766</v>
      </c>
      <c r="U14" s="62" t="s">
        <v>1767</v>
      </c>
      <c r="V14" s="62" t="s">
        <v>1768</v>
      </c>
      <c r="W14" s="62" t="s">
        <v>1769</v>
      </c>
      <c r="X14" s="62" t="s">
        <v>1770</v>
      </c>
      <c r="Y14" s="62" t="s">
        <v>505</v>
      </c>
      <c r="Z14" s="69" t="s">
        <v>1771</v>
      </c>
    </row>
    <row r="15">
      <c r="B15" s="64" t="s">
        <v>160</v>
      </c>
      <c r="C15" s="60" t="s">
        <v>1772</v>
      </c>
      <c r="D15" s="60" t="s">
        <v>1773</v>
      </c>
      <c r="E15" s="60" t="s">
        <v>1774</v>
      </c>
      <c r="F15" s="60" t="s">
        <v>1775</v>
      </c>
      <c r="G15" s="60" t="s">
        <v>1776</v>
      </c>
      <c r="H15" s="60" t="s">
        <v>1777</v>
      </c>
      <c r="I15" s="60" t="s">
        <v>1778</v>
      </c>
      <c r="J15" s="60" t="s">
        <v>1779</v>
      </c>
      <c r="K15" s="60" t="s">
        <v>1780</v>
      </c>
      <c r="L15" s="60" t="s">
        <v>1781</v>
      </c>
      <c r="M15" s="60" t="s">
        <v>1782</v>
      </c>
      <c r="N15" s="60" t="s">
        <v>1783</v>
      </c>
      <c r="O15" s="60" t="s">
        <v>1784</v>
      </c>
      <c r="P15" s="60" t="s">
        <v>1785</v>
      </c>
      <c r="Q15" s="60" t="s">
        <v>1786</v>
      </c>
      <c r="R15" s="60" t="s">
        <v>1787</v>
      </c>
      <c r="S15" s="60" t="s">
        <v>1788</v>
      </c>
      <c r="T15" s="60" t="s">
        <v>1789</v>
      </c>
      <c r="U15" s="60" t="s">
        <v>1790</v>
      </c>
      <c r="V15" s="60" t="s">
        <v>1791</v>
      </c>
      <c r="W15" s="60" t="s">
        <v>1792</v>
      </c>
      <c r="X15" s="60" t="s">
        <v>1793</v>
      </c>
      <c r="Y15" s="60" t="s">
        <v>1794</v>
      </c>
      <c r="Z15" s="67" t="s">
        <v>1795</v>
      </c>
    </row>
    <row r="16">
      <c r="B16" s="66" t="s">
        <v>173</v>
      </c>
      <c r="C16" s="46" t="s">
        <v>1796</v>
      </c>
      <c r="D16" s="46" t="s">
        <v>1797</v>
      </c>
      <c r="E16" s="46" t="s">
        <v>1765</v>
      </c>
      <c r="F16" s="46" t="s">
        <v>1798</v>
      </c>
      <c r="G16" s="46" t="s">
        <v>1799</v>
      </c>
      <c r="H16" s="46" t="s">
        <v>1800</v>
      </c>
      <c r="I16" s="46" t="s">
        <v>1801</v>
      </c>
      <c r="J16" s="46" t="s">
        <v>1802</v>
      </c>
      <c r="K16" s="46" t="s">
        <v>1733</v>
      </c>
      <c r="L16" s="46" t="s">
        <v>1803</v>
      </c>
      <c r="M16" s="46" t="s">
        <v>1804</v>
      </c>
      <c r="N16" s="46" t="s">
        <v>1805</v>
      </c>
      <c r="O16" s="46" t="s">
        <v>1806</v>
      </c>
      <c r="P16" s="46" t="s">
        <v>1807</v>
      </c>
      <c r="Q16" s="46" t="s">
        <v>1808</v>
      </c>
      <c r="R16" s="46" t="s">
        <v>1809</v>
      </c>
      <c r="S16" s="46" t="s">
        <v>1810</v>
      </c>
      <c r="T16" s="46" t="s">
        <v>1811</v>
      </c>
      <c r="U16" s="46" t="s">
        <v>1812</v>
      </c>
      <c r="V16" s="46" t="s">
        <v>1813</v>
      </c>
      <c r="W16" s="46" t="s">
        <v>1814</v>
      </c>
      <c r="X16" s="46" t="s">
        <v>1815</v>
      </c>
      <c r="Y16" s="46" t="s">
        <v>1816</v>
      </c>
      <c r="Z16" s="58" t="s">
        <v>1817</v>
      </c>
    </row>
    <row r="17">
      <c r="B17" t="s">
        <v>223</v>
      </c>
    </row>
    <row r="18">
      <c r="B18" t="s">
        <v>224</v>
      </c>
    </row>
  </sheetData>
  <sheetProtection selectLockedCells="0" selectUnlockedCells="0" objects="1" sheet="1"/>
  <mergeCells count="14">
    <mergeCell ref="C2:Z2"/>
    <mergeCell ref="C8:Z8"/>
    <mergeCell ref="C7:D7"/>
    <mergeCell ref="E7:F7"/>
    <mergeCell ref="G7:H7"/>
    <mergeCell ref="I7:J7"/>
    <mergeCell ref="K7:L7"/>
    <mergeCell ref="M7:N7"/>
    <mergeCell ref="O7:P7"/>
    <mergeCell ref="Q7:R7"/>
    <mergeCell ref="S7:T7"/>
    <mergeCell ref="U7:V7"/>
    <mergeCell ref="W7:X7"/>
    <mergeCell ref="Y7:Z7"/>
  </mergeCells>
  <hyperlinks>
    <hyperlink ref="C2:J2" display="TOC" location="TOC!A1"/>
    <hyperlink ref="C2" display="Table of Contents" location="'Table of contents'!A1"/>
  </hyperlinks>
  <pageMargins left="0.7" right="0.7" top="0.75" bottom="0.75" header="0.3" footer="0.3"/>
  <pageSetup paperSize="9" orientation="portrait" r:id="rId2"/>
  <drawing r:id="rId1"/>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tabColor theme="9"/>
  </sheetPr>
  <dimension ref="A1"/>
  <sheetViews>
    <sheetView showGridLines="0" showRowColHeaders="0" workbookViewId="0">
      <pane xSplit="2" ySplit="8" topLeftCell="C9" activePane="bottomRight" state="frozen"/>
      <selection pane="topRight" activeCell="B1" sqref="B1"/>
      <selection pane="bottomLeft" activeCell="A6" sqref="A6"/>
      <selection pane="bottomRight" activeCell="B2" sqref="B2"/>
    </sheetView>
  </sheetViews>
  <sheetFormatPr defaultRowHeight="15.0" baseColWidth="10"/>
  <cols>
    <col min="1" max="1" width="1.5" hidden="0" customWidth="1"/>
    <col min="2" max="2" width="35.83203125" hidden="0" customWidth="1"/>
  </cols>
  <sheetData>
    <row r="1" ht="9" customHeight="1"/>
    <row r="2" ht="39.950000000000003" customHeight="1">
      <c r="B2" s="56"/>
      <c r="C2" s="47" t="s">
        <v>0</v>
      </c>
      <c r="D2" s="48"/>
      <c r="E2" s="48"/>
      <c r="F2" s="48"/>
      <c r="G2" s="48"/>
      <c r="H2" s="48"/>
      <c r="I2" s="48"/>
      <c r="J2" s="48"/>
      <c r="K2" s="48"/>
      <c r="L2" s="48"/>
      <c r="M2" s="48"/>
      <c r="N2" s="59"/>
    </row>
    <row r="3" ht="6.95" customHeight="1">
      <c r="B3" s="32"/>
      <c r="N3" s="34"/>
    </row>
    <row r="4" ht="13.5" customHeight="1">
      <c r="B4" s="50" t="s">
        <v>1818</v>
      </c>
      <c r="N4" s="34"/>
    </row>
    <row r="5" ht="12" customHeight="1">
      <c r="B5" s="53" t="s">
        <v>36</v>
      </c>
      <c r="N5" s="34"/>
    </row>
    <row r="6" ht="6.95" customHeight="1">
      <c r="B6" s="51"/>
      <c r="C6" s="41"/>
      <c r="D6" s="42"/>
      <c r="E6" s="42"/>
      <c r="F6" s="42"/>
      <c r="G6" s="42"/>
      <c r="H6" s="42"/>
      <c r="I6" s="42"/>
      <c r="J6" s="42"/>
      <c r="K6" s="42"/>
      <c r="L6" s="42"/>
      <c r="M6" s="42"/>
      <c r="N6" s="34"/>
    </row>
    <row r="7" ht="12" customHeight="1">
      <c r="B7" s="54"/>
      <c r="C7" s="45" t="s">
        <v>67</v>
      </c>
      <c r="D7" s="45" t="s">
        <v>68</v>
      </c>
      <c r="E7" s="45" t="s">
        <v>69</v>
      </c>
      <c r="F7" s="45" t="s">
        <v>70</v>
      </c>
      <c r="G7" s="45" t="s">
        <v>71</v>
      </c>
      <c r="H7" s="45" t="s">
        <v>72</v>
      </c>
      <c r="I7" s="45" t="s">
        <v>73</v>
      </c>
      <c r="J7" s="45" t="s">
        <v>74</v>
      </c>
      <c r="K7" s="45" t="s">
        <v>75</v>
      </c>
      <c r="L7" s="45" t="s">
        <v>76</v>
      </c>
      <c r="M7" s="45" t="s">
        <v>77</v>
      </c>
      <c r="N7" s="57" t="s">
        <v>78</v>
      </c>
    </row>
    <row r="8">
      <c r="B8" s="49"/>
      <c r="C8" s="43" t="s">
        <v>54</v>
      </c>
      <c r="D8" s="44"/>
      <c r="E8" s="44"/>
      <c r="F8" s="44"/>
      <c r="G8" s="44"/>
      <c r="H8" s="44"/>
      <c r="I8" s="44"/>
      <c r="J8" s="44"/>
      <c r="K8" s="44"/>
      <c r="L8" s="44"/>
      <c r="M8" s="44"/>
      <c r="N8" s="34"/>
    </row>
    <row r="9">
      <c r="B9" s="65" t="s">
        <v>146</v>
      </c>
      <c r="C9" s="61"/>
      <c r="D9" s="61"/>
      <c r="E9" s="61"/>
      <c r="F9" s="61"/>
      <c r="G9" s="61"/>
      <c r="H9" s="61"/>
      <c r="I9" s="61"/>
      <c r="J9" s="61"/>
      <c r="K9" s="61"/>
      <c r="L9" s="61"/>
      <c r="M9" s="61"/>
      <c r="N9" s="68"/>
    </row>
    <row r="10">
      <c r="B10" s="63" t="s">
        <v>147</v>
      </c>
      <c r="C10" s="62" t="s">
        <v>702</v>
      </c>
      <c r="D10" s="62" t="s">
        <v>1016</v>
      </c>
      <c r="E10" s="62" t="s">
        <v>702</v>
      </c>
      <c r="F10" s="62" t="s">
        <v>702</v>
      </c>
      <c r="G10" s="62" t="s">
        <v>625</v>
      </c>
      <c r="H10" s="62" t="s">
        <v>702</v>
      </c>
      <c r="I10" s="62" t="s">
        <v>625</v>
      </c>
      <c r="J10" s="62" t="s">
        <v>625</v>
      </c>
      <c r="K10" s="62" t="s">
        <v>1014</v>
      </c>
      <c r="L10" s="62" t="s">
        <v>1012</v>
      </c>
      <c r="M10" s="62" t="s">
        <v>702</v>
      </c>
      <c r="N10" s="69" t="s">
        <v>702</v>
      </c>
    </row>
    <row r="11">
      <c r="B11" s="64" t="s">
        <v>160</v>
      </c>
      <c r="C11" s="60" t="s">
        <v>625</v>
      </c>
      <c r="D11" s="60" t="s">
        <v>625</v>
      </c>
      <c r="E11" s="60" t="s">
        <v>1014</v>
      </c>
      <c r="F11" s="60" t="s">
        <v>702</v>
      </c>
      <c r="G11" s="60" t="s">
        <v>627</v>
      </c>
      <c r="H11" s="60" t="s">
        <v>625</v>
      </c>
      <c r="I11" s="60" t="s">
        <v>1016</v>
      </c>
      <c r="J11" s="60" t="s">
        <v>1014</v>
      </c>
      <c r="K11" s="60" t="s">
        <v>626</v>
      </c>
      <c r="L11" s="60" t="s">
        <v>1357</v>
      </c>
      <c r="M11" s="60" t="s">
        <v>1017</v>
      </c>
      <c r="N11" s="67" t="s">
        <v>1010</v>
      </c>
    </row>
    <row r="12">
      <c r="B12" s="63" t="s">
        <v>173</v>
      </c>
      <c r="C12" s="62" t="s">
        <v>627</v>
      </c>
      <c r="D12" s="62" t="s">
        <v>1007</v>
      </c>
      <c r="E12" s="62" t="s">
        <v>1008</v>
      </c>
      <c r="F12" s="62" t="s">
        <v>1016</v>
      </c>
      <c r="G12" s="62" t="s">
        <v>631</v>
      </c>
      <c r="H12" s="62" t="s">
        <v>627</v>
      </c>
      <c r="I12" s="62" t="s">
        <v>1007</v>
      </c>
      <c r="J12" s="62" t="s">
        <v>628</v>
      </c>
      <c r="K12" s="62" t="s">
        <v>629</v>
      </c>
      <c r="L12" s="62" t="s">
        <v>1524</v>
      </c>
      <c r="M12" s="62" t="s">
        <v>1357</v>
      </c>
      <c r="N12" s="69" t="s">
        <v>634</v>
      </c>
    </row>
    <row r="13">
      <c r="B13" s="65" t="s">
        <v>186</v>
      </c>
      <c r="C13" s="61"/>
      <c r="D13" s="61"/>
      <c r="E13" s="61"/>
      <c r="F13" s="61"/>
      <c r="G13" s="61"/>
      <c r="H13" s="61"/>
      <c r="I13" s="61"/>
      <c r="J13" s="61"/>
      <c r="K13" s="61"/>
      <c r="L13" s="61"/>
      <c r="M13" s="61"/>
      <c r="N13" s="68"/>
    </row>
    <row r="14">
      <c r="B14" s="63" t="s">
        <v>147</v>
      </c>
      <c r="C14" s="62" t="s">
        <v>1819</v>
      </c>
      <c r="D14" s="62" t="s">
        <v>802</v>
      </c>
      <c r="E14" s="62" t="s">
        <v>1820</v>
      </c>
      <c r="F14" s="62" t="s">
        <v>1821</v>
      </c>
      <c r="G14" s="62" t="s">
        <v>1822</v>
      </c>
      <c r="H14" s="62" t="s">
        <v>1823</v>
      </c>
      <c r="I14" s="62" t="s">
        <v>1824</v>
      </c>
      <c r="J14" s="62" t="s">
        <v>412</v>
      </c>
      <c r="K14" s="62" t="s">
        <v>414</v>
      </c>
      <c r="L14" s="62" t="s">
        <v>1825</v>
      </c>
      <c r="M14" s="62" t="s">
        <v>1826</v>
      </c>
      <c r="N14" s="69" t="s">
        <v>1827</v>
      </c>
    </row>
    <row r="15">
      <c r="B15" s="64" t="s">
        <v>160</v>
      </c>
      <c r="C15" s="60" t="s">
        <v>1828</v>
      </c>
      <c r="D15" s="60" t="s">
        <v>1829</v>
      </c>
      <c r="E15" s="60" t="s">
        <v>1830</v>
      </c>
      <c r="F15" s="60" t="s">
        <v>790</v>
      </c>
      <c r="G15" s="60" t="s">
        <v>1831</v>
      </c>
      <c r="H15" s="60" t="s">
        <v>794</v>
      </c>
      <c r="I15" s="60" t="s">
        <v>1832</v>
      </c>
      <c r="J15" s="60" t="s">
        <v>1833</v>
      </c>
      <c r="K15" s="60" t="s">
        <v>1834</v>
      </c>
      <c r="L15" s="60" t="s">
        <v>1835</v>
      </c>
      <c r="M15" s="60" t="s">
        <v>1836</v>
      </c>
      <c r="N15" s="67" t="s">
        <v>1837</v>
      </c>
    </row>
    <row r="16">
      <c r="B16" s="66" t="s">
        <v>173</v>
      </c>
      <c r="C16" s="46" t="s">
        <v>1838</v>
      </c>
      <c r="D16" s="46" t="s">
        <v>1839</v>
      </c>
      <c r="E16" s="46" t="s">
        <v>1840</v>
      </c>
      <c r="F16" s="46" t="s">
        <v>1026</v>
      </c>
      <c r="G16" s="46" t="s">
        <v>1841</v>
      </c>
      <c r="H16" s="46" t="s">
        <v>1842</v>
      </c>
      <c r="I16" s="46" t="s">
        <v>1843</v>
      </c>
      <c r="J16" s="46" t="s">
        <v>1844</v>
      </c>
      <c r="K16" s="46" t="s">
        <v>1035</v>
      </c>
      <c r="L16" s="46" t="s">
        <v>1042</v>
      </c>
      <c r="M16" s="46" t="s">
        <v>1845</v>
      </c>
      <c r="N16" s="58" t="s">
        <v>1846</v>
      </c>
    </row>
    <row r="17">
      <c r="B17" t="s">
        <v>223</v>
      </c>
    </row>
    <row r="18">
      <c r="B18" t="s">
        <v>224</v>
      </c>
    </row>
  </sheetData>
  <sheetProtection selectLockedCells="0" selectUnlockedCells="0" objects="1" sheet="1"/>
  <mergeCells count="14">
    <mergeCell ref="C2:N2"/>
    <mergeCell ref="C8:N8"/>
    <mergeCell ref="C7:C7"/>
    <mergeCell ref="D7:D7"/>
    <mergeCell ref="E7:E7"/>
    <mergeCell ref="F7:F7"/>
    <mergeCell ref="G7:G7"/>
    <mergeCell ref="H7:H7"/>
    <mergeCell ref="I7:I7"/>
    <mergeCell ref="J7:J7"/>
    <mergeCell ref="K7:K7"/>
    <mergeCell ref="L7:L7"/>
    <mergeCell ref="M7:M7"/>
    <mergeCell ref="N7:N7"/>
  </mergeCells>
  <hyperlinks>
    <hyperlink ref="C2:J2" display="TOC" location="TOC!A1"/>
    <hyperlink ref="C2" display="Table of Contents" location="'Table of contents'!A1"/>
  </hyperlinks>
  <pageMargins left="0.7" right="0.7" top="0.75" bottom="0.75" header="0.3" footer="0.3"/>
  <pageSetup paperSize="9" orientation="portrait" r:id="rId2"/>
  <drawing r:id="rId1"/>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tabColor theme="9"/>
  </sheetPr>
  <dimension ref="A1"/>
  <sheetViews>
    <sheetView showGridLines="0" showRowColHeaders="0" workbookViewId="0">
      <pane xSplit="2" ySplit="8" topLeftCell="C9" activePane="bottomRight" state="frozen"/>
      <selection pane="topRight" activeCell="B1" sqref="B1"/>
      <selection pane="bottomLeft" activeCell="A6" sqref="A6"/>
      <selection pane="bottomRight" activeCell="B2" sqref="B2"/>
    </sheetView>
  </sheetViews>
  <sheetFormatPr defaultRowHeight="15.0" baseColWidth="10"/>
  <cols>
    <col min="1" max="1" width="1.5" hidden="0" customWidth="1"/>
    <col min="2" max="2" width="35.83203125" hidden="0" customWidth="1"/>
  </cols>
  <sheetData>
    <row r="1" ht="9" customHeight="1"/>
    <row r="2" ht="39.950000000000003" customHeight="1">
      <c r="B2" s="56"/>
      <c r="C2" s="47" t="s">
        <v>0</v>
      </c>
      <c r="D2" s="48"/>
      <c r="E2" s="48"/>
      <c r="F2" s="48"/>
      <c r="G2" s="48"/>
      <c r="H2" s="48"/>
      <c r="I2" s="48"/>
      <c r="J2" s="48"/>
      <c r="K2" s="48"/>
      <c r="L2" s="48"/>
      <c r="M2" s="48"/>
      <c r="N2" s="48"/>
      <c r="O2" s="48"/>
      <c r="P2" s="48"/>
      <c r="Q2" s="48"/>
      <c r="R2" s="48"/>
      <c r="S2" s="48"/>
      <c r="T2" s="48"/>
      <c r="U2" s="48"/>
      <c r="V2" s="48"/>
      <c r="W2" s="48"/>
      <c r="X2" s="48"/>
      <c r="Y2" s="48"/>
      <c r="Z2" s="59"/>
    </row>
    <row r="3" ht="6.95" customHeight="1">
      <c r="B3" s="32"/>
      <c r="Z3" s="34"/>
    </row>
    <row r="4" ht="13.5" customHeight="1">
      <c r="B4" s="50" t="s">
        <v>1847</v>
      </c>
      <c r="Z4" s="34"/>
    </row>
    <row r="5" ht="12" customHeight="1">
      <c r="B5" s="53" t="s">
        <v>36</v>
      </c>
      <c r="Z5" s="34"/>
    </row>
    <row r="6" ht="6.95" customHeight="1">
      <c r="B6" s="51"/>
      <c r="C6" s="41"/>
      <c r="D6" s="42"/>
      <c r="E6" s="42"/>
      <c r="F6" s="42"/>
      <c r="G6" s="42"/>
      <c r="H6" s="42"/>
      <c r="I6" s="42"/>
      <c r="J6" s="42"/>
      <c r="K6" s="42"/>
      <c r="L6" s="42"/>
      <c r="M6" s="42"/>
      <c r="Z6" s="34"/>
    </row>
    <row r="7" ht="12" customHeight="1">
      <c r="B7" s="54"/>
      <c r="C7" s="45" t="s">
        <v>67</v>
      </c>
      <c r="D7" s="45" t="s">
        <v>67</v>
      </c>
      <c r="E7" s="45" t="s">
        <v>68</v>
      </c>
      <c r="F7" s="45" t="s">
        <v>68</v>
      </c>
      <c r="G7" s="45" t="s">
        <v>69</v>
      </c>
      <c r="H7" s="45" t="s">
        <v>69</v>
      </c>
      <c r="I7" s="45" t="s">
        <v>70</v>
      </c>
      <c r="J7" s="45" t="s">
        <v>70</v>
      </c>
      <c r="K7" s="45" t="s">
        <v>71</v>
      </c>
      <c r="L7" s="45" t="s">
        <v>71</v>
      </c>
      <c r="M7" s="45" t="s">
        <v>72</v>
      </c>
      <c r="N7" s="45" t="s">
        <v>72</v>
      </c>
      <c r="O7" s="45" t="s">
        <v>73</v>
      </c>
      <c r="P7" s="45" t="s">
        <v>73</v>
      </c>
      <c r="Q7" s="45" t="s">
        <v>74</v>
      </c>
      <c r="R7" s="45" t="s">
        <v>74</v>
      </c>
      <c r="S7" s="45" t="s">
        <v>75</v>
      </c>
      <c r="T7" s="45" t="s">
        <v>75</v>
      </c>
      <c r="U7" s="45" t="s">
        <v>76</v>
      </c>
      <c r="V7" s="45" t="s">
        <v>76</v>
      </c>
      <c r="W7" s="45" t="s">
        <v>77</v>
      </c>
      <c r="X7" s="45" t="s">
        <v>77</v>
      </c>
      <c r="Y7" s="45" t="s">
        <v>78</v>
      </c>
      <c r="Z7" s="57" t="s">
        <v>78</v>
      </c>
    </row>
    <row r="8">
      <c r="B8" s="49"/>
      <c r="C8" s="43" t="s">
        <v>226</v>
      </c>
      <c r="D8" s="44"/>
      <c r="E8" s="44"/>
      <c r="F8" s="44"/>
      <c r="G8" s="44"/>
      <c r="H8" s="44"/>
      <c r="I8" s="44"/>
      <c r="J8" s="44"/>
      <c r="K8" s="44"/>
      <c r="L8" s="44"/>
      <c r="M8" s="44"/>
      <c r="Z8" s="34"/>
    </row>
    <row r="9">
      <c r="B9" s="65" t="s">
        <v>146</v>
      </c>
      <c r="C9" s="61"/>
      <c r="D9" s="61"/>
      <c r="E9" s="61"/>
      <c r="F9" s="61"/>
      <c r="G9" s="61"/>
      <c r="H9" s="61"/>
      <c r="I9" s="61"/>
      <c r="J9" s="61"/>
      <c r="K9" s="61"/>
      <c r="L9" s="61"/>
      <c r="M9" s="61"/>
      <c r="N9" s="61"/>
      <c r="O9" s="61"/>
      <c r="P9" s="61"/>
      <c r="Q9" s="61"/>
      <c r="R9" s="61"/>
      <c r="S9" s="61"/>
      <c r="T9" s="61"/>
      <c r="U9" s="61"/>
      <c r="V9" s="61"/>
      <c r="W9" s="61"/>
      <c r="X9" s="61"/>
      <c r="Y9" s="61"/>
      <c r="Z9" s="68"/>
    </row>
    <row r="10">
      <c r="B10" s="63" t="s">
        <v>147</v>
      </c>
      <c r="C10" s="62" t="s">
        <v>702</v>
      </c>
      <c r="D10" s="62" t="s">
        <v>703</v>
      </c>
      <c r="E10" s="62" t="s">
        <v>702</v>
      </c>
      <c r="F10" s="62" t="s">
        <v>703</v>
      </c>
      <c r="G10" s="62" t="s">
        <v>702</v>
      </c>
      <c r="H10" s="62" t="s">
        <v>703</v>
      </c>
      <c r="I10" s="62" t="s">
        <v>702</v>
      </c>
      <c r="J10" s="62" t="s">
        <v>703</v>
      </c>
      <c r="K10" s="62" t="s">
        <v>702</v>
      </c>
      <c r="L10" s="62" t="s">
        <v>703</v>
      </c>
      <c r="M10" s="62" t="s">
        <v>702</v>
      </c>
      <c r="N10" s="62" t="s">
        <v>703</v>
      </c>
      <c r="O10" s="62" t="s">
        <v>702</v>
      </c>
      <c r="P10" s="62" t="s">
        <v>703</v>
      </c>
      <c r="Q10" s="62" t="s">
        <v>702</v>
      </c>
      <c r="R10" s="62" t="s">
        <v>703</v>
      </c>
      <c r="S10" s="62" t="s">
        <v>702</v>
      </c>
      <c r="T10" s="62" t="s">
        <v>703</v>
      </c>
      <c r="U10" s="62" t="s">
        <v>702</v>
      </c>
      <c r="V10" s="62" t="s">
        <v>703</v>
      </c>
      <c r="W10" s="62" t="s">
        <v>702</v>
      </c>
      <c r="X10" s="62" t="s">
        <v>703</v>
      </c>
      <c r="Y10" s="62" t="s">
        <v>702</v>
      </c>
      <c r="Z10" s="69" t="s">
        <v>703</v>
      </c>
    </row>
    <row r="11">
      <c r="B11" s="64" t="s">
        <v>160</v>
      </c>
      <c r="C11" s="60" t="s">
        <v>702</v>
      </c>
      <c r="D11" s="60" t="s">
        <v>703</v>
      </c>
      <c r="E11" s="60" t="s">
        <v>702</v>
      </c>
      <c r="F11" s="60" t="s">
        <v>703</v>
      </c>
      <c r="G11" s="60" t="s">
        <v>702</v>
      </c>
      <c r="H11" s="60" t="s">
        <v>703</v>
      </c>
      <c r="I11" s="60" t="s">
        <v>702</v>
      </c>
      <c r="J11" s="60" t="s">
        <v>703</v>
      </c>
      <c r="K11" s="60" t="s">
        <v>702</v>
      </c>
      <c r="L11" s="60" t="s">
        <v>703</v>
      </c>
      <c r="M11" s="60" t="s">
        <v>702</v>
      </c>
      <c r="N11" s="60" t="s">
        <v>703</v>
      </c>
      <c r="O11" s="60" t="s">
        <v>702</v>
      </c>
      <c r="P11" s="60" t="s">
        <v>703</v>
      </c>
      <c r="Q11" s="60" t="s">
        <v>702</v>
      </c>
      <c r="R11" s="60" t="s">
        <v>703</v>
      </c>
      <c r="S11" s="60" t="s">
        <v>702</v>
      </c>
      <c r="T11" s="60" t="s">
        <v>703</v>
      </c>
      <c r="U11" s="60" t="s">
        <v>702</v>
      </c>
      <c r="V11" s="60" t="s">
        <v>703</v>
      </c>
      <c r="W11" s="60" t="s">
        <v>702</v>
      </c>
      <c r="X11" s="60" t="s">
        <v>703</v>
      </c>
      <c r="Y11" s="60" t="s">
        <v>702</v>
      </c>
      <c r="Z11" s="67" t="s">
        <v>703</v>
      </c>
    </row>
    <row r="12">
      <c r="B12" s="63" t="s">
        <v>173</v>
      </c>
      <c r="C12" s="62" t="s">
        <v>702</v>
      </c>
      <c r="D12" s="62" t="s">
        <v>703</v>
      </c>
      <c r="E12" s="62" t="s">
        <v>702</v>
      </c>
      <c r="F12" s="62" t="s">
        <v>703</v>
      </c>
      <c r="G12" s="62" t="s">
        <v>702</v>
      </c>
      <c r="H12" s="62" t="s">
        <v>703</v>
      </c>
      <c r="I12" s="62" t="s">
        <v>702</v>
      </c>
      <c r="J12" s="62" t="s">
        <v>703</v>
      </c>
      <c r="K12" s="62" t="s">
        <v>702</v>
      </c>
      <c r="L12" s="62" t="s">
        <v>703</v>
      </c>
      <c r="M12" s="62" t="s">
        <v>702</v>
      </c>
      <c r="N12" s="62" t="s">
        <v>703</v>
      </c>
      <c r="O12" s="62" t="s">
        <v>702</v>
      </c>
      <c r="P12" s="62" t="s">
        <v>703</v>
      </c>
      <c r="Q12" s="62" t="s">
        <v>702</v>
      </c>
      <c r="R12" s="62" t="s">
        <v>703</v>
      </c>
      <c r="S12" s="62" t="s">
        <v>702</v>
      </c>
      <c r="T12" s="62" t="s">
        <v>703</v>
      </c>
      <c r="U12" s="62" t="s">
        <v>702</v>
      </c>
      <c r="V12" s="62" t="s">
        <v>703</v>
      </c>
      <c r="W12" s="62" t="s">
        <v>702</v>
      </c>
      <c r="X12" s="62" t="s">
        <v>703</v>
      </c>
      <c r="Y12" s="62" t="s">
        <v>702</v>
      </c>
      <c r="Z12" s="69" t="s">
        <v>703</v>
      </c>
    </row>
    <row r="13">
      <c r="B13" s="65" t="s">
        <v>186</v>
      </c>
      <c r="C13" s="61"/>
      <c r="D13" s="61"/>
      <c r="E13" s="61"/>
      <c r="F13" s="61"/>
      <c r="G13" s="61"/>
      <c r="H13" s="61"/>
      <c r="I13" s="61"/>
      <c r="J13" s="61"/>
      <c r="K13" s="61"/>
      <c r="L13" s="61"/>
      <c r="M13" s="61"/>
      <c r="N13" s="61"/>
      <c r="O13" s="61"/>
      <c r="P13" s="61"/>
      <c r="Q13" s="61"/>
      <c r="R13" s="61"/>
      <c r="S13" s="61"/>
      <c r="T13" s="61"/>
      <c r="U13" s="61"/>
      <c r="V13" s="61"/>
      <c r="W13" s="61"/>
      <c r="X13" s="61"/>
      <c r="Y13" s="61"/>
      <c r="Z13" s="68"/>
    </row>
    <row r="14">
      <c r="B14" s="63" t="s">
        <v>147</v>
      </c>
      <c r="C14" s="62" t="s">
        <v>1848</v>
      </c>
      <c r="D14" s="62" t="s">
        <v>1849</v>
      </c>
      <c r="E14" s="62" t="s">
        <v>1850</v>
      </c>
      <c r="F14" s="62" t="s">
        <v>1851</v>
      </c>
      <c r="G14" s="62" t="s">
        <v>1850</v>
      </c>
      <c r="H14" s="62" t="s">
        <v>1851</v>
      </c>
      <c r="I14" s="62" t="s">
        <v>1852</v>
      </c>
      <c r="J14" s="62" t="s">
        <v>1853</v>
      </c>
      <c r="K14" s="62" t="s">
        <v>1848</v>
      </c>
      <c r="L14" s="62" t="s">
        <v>1854</v>
      </c>
      <c r="M14" s="62" t="s">
        <v>1852</v>
      </c>
      <c r="N14" s="62" t="s">
        <v>1853</v>
      </c>
      <c r="O14" s="62" t="s">
        <v>1855</v>
      </c>
      <c r="P14" s="62" t="s">
        <v>1856</v>
      </c>
      <c r="Q14" s="62" t="s">
        <v>1850</v>
      </c>
      <c r="R14" s="62" t="s">
        <v>1857</v>
      </c>
      <c r="S14" s="62" t="s">
        <v>1850</v>
      </c>
      <c r="T14" s="62" t="s">
        <v>1856</v>
      </c>
      <c r="U14" s="62" t="s">
        <v>1858</v>
      </c>
      <c r="V14" s="62" t="s">
        <v>1857</v>
      </c>
      <c r="W14" s="62" t="s">
        <v>1859</v>
      </c>
      <c r="X14" s="62" t="s">
        <v>1856</v>
      </c>
      <c r="Y14" s="62" t="s">
        <v>1860</v>
      </c>
      <c r="Z14" s="69" t="s">
        <v>1861</v>
      </c>
    </row>
    <row r="15">
      <c r="B15" s="64" t="s">
        <v>160</v>
      </c>
      <c r="C15" s="60" t="s">
        <v>1852</v>
      </c>
      <c r="D15" s="60" t="s">
        <v>1862</v>
      </c>
      <c r="E15" s="60" t="s">
        <v>1863</v>
      </c>
      <c r="F15" s="60" t="s">
        <v>1864</v>
      </c>
      <c r="G15" s="60" t="s">
        <v>1865</v>
      </c>
      <c r="H15" s="60" t="s">
        <v>1866</v>
      </c>
      <c r="I15" s="60" t="s">
        <v>1867</v>
      </c>
      <c r="J15" s="60" t="s">
        <v>1868</v>
      </c>
      <c r="K15" s="60" t="s">
        <v>1869</v>
      </c>
      <c r="L15" s="60" t="s">
        <v>1866</v>
      </c>
      <c r="M15" s="60" t="s">
        <v>1867</v>
      </c>
      <c r="N15" s="60" t="s">
        <v>1868</v>
      </c>
      <c r="O15" s="60" t="s">
        <v>1867</v>
      </c>
      <c r="P15" s="60" t="s">
        <v>1868</v>
      </c>
      <c r="Q15" s="60" t="s">
        <v>1867</v>
      </c>
      <c r="R15" s="60" t="s">
        <v>1862</v>
      </c>
      <c r="S15" s="60" t="s">
        <v>1870</v>
      </c>
      <c r="T15" s="60" t="s">
        <v>1871</v>
      </c>
      <c r="U15" s="60" t="s">
        <v>1182</v>
      </c>
      <c r="V15" s="60" t="s">
        <v>1871</v>
      </c>
      <c r="W15" s="60" t="s">
        <v>1872</v>
      </c>
      <c r="X15" s="60" t="s">
        <v>1866</v>
      </c>
      <c r="Y15" s="60" t="s">
        <v>1858</v>
      </c>
      <c r="Z15" s="67" t="s">
        <v>1873</v>
      </c>
    </row>
    <row r="16">
      <c r="B16" s="66" t="s">
        <v>173</v>
      </c>
      <c r="C16" s="46" t="s">
        <v>1850</v>
      </c>
      <c r="D16" s="46" t="s">
        <v>1861</v>
      </c>
      <c r="E16" s="46" t="s">
        <v>1865</v>
      </c>
      <c r="F16" s="46" t="s">
        <v>1874</v>
      </c>
      <c r="G16" s="46" t="s">
        <v>1867</v>
      </c>
      <c r="H16" s="46" t="s">
        <v>1875</v>
      </c>
      <c r="I16" s="46" t="s">
        <v>1867</v>
      </c>
      <c r="J16" s="46" t="s">
        <v>1875</v>
      </c>
      <c r="K16" s="46" t="s">
        <v>1852</v>
      </c>
      <c r="L16" s="46" t="s">
        <v>1873</v>
      </c>
      <c r="M16" s="46" t="s">
        <v>1867</v>
      </c>
      <c r="N16" s="46" t="s">
        <v>1875</v>
      </c>
      <c r="O16" s="46" t="s">
        <v>1852</v>
      </c>
      <c r="P16" s="46" t="s">
        <v>1873</v>
      </c>
      <c r="Q16" s="46" t="s">
        <v>1852</v>
      </c>
      <c r="R16" s="46" t="s">
        <v>1873</v>
      </c>
      <c r="S16" s="46" t="s">
        <v>1865</v>
      </c>
      <c r="T16" s="46" t="s">
        <v>1874</v>
      </c>
      <c r="U16" s="46" t="s">
        <v>1876</v>
      </c>
      <c r="V16" s="46" t="s">
        <v>1877</v>
      </c>
      <c r="W16" s="46" t="s">
        <v>1878</v>
      </c>
      <c r="X16" s="46" t="s">
        <v>1879</v>
      </c>
      <c r="Y16" s="46" t="s">
        <v>1860</v>
      </c>
      <c r="Z16" s="58" t="s">
        <v>1880</v>
      </c>
    </row>
    <row r="17">
      <c r="B17" t="s">
        <v>223</v>
      </c>
    </row>
    <row r="18">
      <c r="B18" t="s">
        <v>224</v>
      </c>
    </row>
  </sheetData>
  <sheetProtection selectLockedCells="0" selectUnlockedCells="0" objects="1" sheet="1"/>
  <mergeCells count="14">
    <mergeCell ref="C2:Z2"/>
    <mergeCell ref="C8:Z8"/>
    <mergeCell ref="C7:D7"/>
    <mergeCell ref="E7:F7"/>
    <mergeCell ref="G7:H7"/>
    <mergeCell ref="I7:J7"/>
    <mergeCell ref="K7:L7"/>
    <mergeCell ref="M7:N7"/>
    <mergeCell ref="O7:P7"/>
    <mergeCell ref="Q7:R7"/>
    <mergeCell ref="S7:T7"/>
    <mergeCell ref="U7:V7"/>
    <mergeCell ref="W7:X7"/>
    <mergeCell ref="Y7:Z7"/>
  </mergeCells>
  <hyperlinks>
    <hyperlink ref="C2:J2" display="TOC" location="TOC!A1"/>
    <hyperlink ref="C2" display="Table of Contents" location="'Table of contents'!A1"/>
  </hyperlinks>
  <pageMargins left="0.7" right="0.7" top="0.75" bottom="0.75" header="0.3" footer="0.3"/>
  <pageSetup paperSize="9" orientation="portrait" r:id="rId2"/>
  <drawing r:id="rId1"/>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tabColor theme="9"/>
  </sheetPr>
  <dimension ref="A1"/>
  <sheetViews>
    <sheetView showGridLines="0" showRowColHeaders="0" workbookViewId="0">
      <pane xSplit="2" ySplit="8" topLeftCell="C9" activePane="bottomRight" state="frozen"/>
      <selection pane="topRight" activeCell="B1" sqref="B1"/>
      <selection pane="bottomLeft" activeCell="A6" sqref="A6"/>
      <selection pane="bottomRight" activeCell="B2" sqref="B2"/>
    </sheetView>
  </sheetViews>
  <sheetFormatPr defaultRowHeight="15.0" baseColWidth="10"/>
  <cols>
    <col min="1" max="1" width="1.5" hidden="0" customWidth="1"/>
    <col min="2" max="2" width="35.83203125" hidden="0" customWidth="1"/>
  </cols>
  <sheetData>
    <row r="1" ht="9" customHeight="1"/>
    <row r="2" ht="39.950000000000003" customHeight="1">
      <c r="B2" s="56"/>
      <c r="C2" s="47" t="s">
        <v>0</v>
      </c>
      <c r="D2" s="48"/>
      <c r="E2" s="48"/>
      <c r="F2" s="48"/>
      <c r="G2" s="48"/>
      <c r="H2" s="48"/>
      <c r="I2" s="48"/>
      <c r="J2" s="48"/>
      <c r="K2" s="48"/>
      <c r="L2" s="48"/>
      <c r="M2" s="48"/>
      <c r="N2" s="59"/>
    </row>
    <row r="3" ht="6.95" customHeight="1">
      <c r="B3" s="32"/>
      <c r="N3" s="34"/>
    </row>
    <row r="4" ht="13.5" customHeight="1">
      <c r="B4" s="50" t="s">
        <v>1881</v>
      </c>
      <c r="N4" s="34"/>
    </row>
    <row r="5" ht="12" customHeight="1">
      <c r="B5" s="53" t="s">
        <v>36</v>
      </c>
      <c r="N5" s="34"/>
    </row>
    <row r="6" ht="6.95" customHeight="1">
      <c r="B6" s="51"/>
      <c r="C6" s="41"/>
      <c r="D6" s="42"/>
      <c r="E6" s="42"/>
      <c r="F6" s="42"/>
      <c r="G6" s="42"/>
      <c r="H6" s="42"/>
      <c r="I6" s="42"/>
      <c r="J6" s="42"/>
      <c r="K6" s="42"/>
      <c r="L6" s="42"/>
      <c r="M6" s="42"/>
      <c r="N6" s="34"/>
    </row>
    <row r="7" ht="12" customHeight="1">
      <c r="B7" s="54"/>
      <c r="C7" s="45" t="s">
        <v>67</v>
      </c>
      <c r="D7" s="45" t="s">
        <v>68</v>
      </c>
      <c r="E7" s="45" t="s">
        <v>69</v>
      </c>
      <c r="F7" s="45" t="s">
        <v>70</v>
      </c>
      <c r="G7" s="45" t="s">
        <v>71</v>
      </c>
      <c r="H7" s="45" t="s">
        <v>72</v>
      </c>
      <c r="I7" s="45" t="s">
        <v>73</v>
      </c>
      <c r="J7" s="45" t="s">
        <v>74</v>
      </c>
      <c r="K7" s="45" t="s">
        <v>75</v>
      </c>
      <c r="L7" s="45" t="s">
        <v>76</v>
      </c>
      <c r="M7" s="45" t="s">
        <v>77</v>
      </c>
      <c r="N7" s="57" t="s">
        <v>78</v>
      </c>
    </row>
    <row r="8">
      <c r="B8" s="49"/>
      <c r="C8" s="43" t="s">
        <v>54</v>
      </c>
      <c r="D8" s="44"/>
      <c r="E8" s="44"/>
      <c r="F8" s="44"/>
      <c r="G8" s="44"/>
      <c r="H8" s="44"/>
      <c r="I8" s="44"/>
      <c r="J8" s="44"/>
      <c r="K8" s="44"/>
      <c r="L8" s="44"/>
      <c r="M8" s="44"/>
      <c r="N8" s="34"/>
    </row>
    <row r="9">
      <c r="B9" s="65" t="s">
        <v>146</v>
      </c>
      <c r="C9" s="61"/>
      <c r="D9" s="61"/>
      <c r="E9" s="61"/>
      <c r="F9" s="61"/>
      <c r="G9" s="61"/>
      <c r="H9" s="61"/>
      <c r="I9" s="61"/>
      <c r="J9" s="61"/>
      <c r="K9" s="61"/>
      <c r="L9" s="61"/>
      <c r="M9" s="61"/>
      <c r="N9" s="68"/>
    </row>
    <row r="10">
      <c r="B10" s="63" t="s">
        <v>147</v>
      </c>
      <c r="C10" s="62" t="s">
        <v>1015</v>
      </c>
      <c r="D10" s="62" t="s">
        <v>628</v>
      </c>
      <c r="E10" s="62" t="s">
        <v>1014</v>
      </c>
      <c r="F10" s="62" t="s">
        <v>625</v>
      </c>
      <c r="G10" s="62" t="s">
        <v>1013</v>
      </c>
      <c r="H10" s="62" t="s">
        <v>625</v>
      </c>
      <c r="I10" s="62" t="s">
        <v>1014</v>
      </c>
      <c r="J10" s="62" t="s">
        <v>1014</v>
      </c>
      <c r="K10" s="62" t="s">
        <v>626</v>
      </c>
      <c r="L10" s="62" t="s">
        <v>1023</v>
      </c>
      <c r="M10" s="62" t="s">
        <v>1011</v>
      </c>
      <c r="N10" s="69" t="s">
        <v>1010</v>
      </c>
    </row>
    <row r="11">
      <c r="B11" s="64" t="s">
        <v>160</v>
      </c>
      <c r="C11" s="60" t="s">
        <v>627</v>
      </c>
      <c r="D11" s="60" t="s">
        <v>628</v>
      </c>
      <c r="E11" s="60" t="s">
        <v>619</v>
      </c>
      <c r="F11" s="60" t="s">
        <v>627</v>
      </c>
      <c r="G11" s="60" t="s">
        <v>628</v>
      </c>
      <c r="H11" s="60" t="s">
        <v>628</v>
      </c>
      <c r="I11" s="60" t="s">
        <v>628</v>
      </c>
      <c r="J11" s="60" t="s">
        <v>1007</v>
      </c>
      <c r="K11" s="60" t="s">
        <v>1007</v>
      </c>
      <c r="L11" s="60" t="s">
        <v>634</v>
      </c>
      <c r="M11" s="60" t="s">
        <v>1017</v>
      </c>
      <c r="N11" s="67" t="s">
        <v>1011</v>
      </c>
    </row>
    <row r="12">
      <c r="B12" s="63" t="s">
        <v>173</v>
      </c>
      <c r="C12" s="62" t="s">
        <v>630</v>
      </c>
      <c r="D12" s="62" t="s">
        <v>1358</v>
      </c>
      <c r="E12" s="62" t="s">
        <v>1882</v>
      </c>
      <c r="F12" s="62" t="s">
        <v>631</v>
      </c>
      <c r="G12" s="62" t="s">
        <v>1882</v>
      </c>
      <c r="H12" s="62" t="s">
        <v>1351</v>
      </c>
      <c r="I12" s="62" t="s">
        <v>630</v>
      </c>
      <c r="J12" s="62" t="s">
        <v>631</v>
      </c>
      <c r="K12" s="62" t="s">
        <v>1019</v>
      </c>
      <c r="L12" s="62" t="s">
        <v>1525</v>
      </c>
      <c r="M12" s="62" t="s">
        <v>623</v>
      </c>
      <c r="N12" s="69" t="s">
        <v>624</v>
      </c>
    </row>
    <row r="13">
      <c r="B13" s="65" t="s">
        <v>186</v>
      </c>
      <c r="C13" s="61"/>
      <c r="D13" s="61"/>
      <c r="E13" s="61"/>
      <c r="F13" s="61"/>
      <c r="G13" s="61"/>
      <c r="H13" s="61"/>
      <c r="I13" s="61"/>
      <c r="J13" s="61"/>
      <c r="K13" s="61"/>
      <c r="L13" s="61"/>
      <c r="M13" s="61"/>
      <c r="N13" s="68"/>
    </row>
    <row r="14">
      <c r="B14" s="63" t="s">
        <v>147</v>
      </c>
      <c r="C14" s="62" t="s">
        <v>1883</v>
      </c>
      <c r="D14" s="62" t="s">
        <v>1839</v>
      </c>
      <c r="E14" s="62" t="s">
        <v>1884</v>
      </c>
      <c r="F14" s="62" t="s">
        <v>1885</v>
      </c>
      <c r="G14" s="62" t="s">
        <v>660</v>
      </c>
      <c r="H14" s="62" t="s">
        <v>1886</v>
      </c>
      <c r="I14" s="62" t="s">
        <v>1887</v>
      </c>
      <c r="J14" s="62" t="s">
        <v>1888</v>
      </c>
      <c r="K14" s="62" t="s">
        <v>1889</v>
      </c>
      <c r="L14" s="62" t="s">
        <v>1890</v>
      </c>
      <c r="M14" s="62" t="s">
        <v>1891</v>
      </c>
      <c r="N14" s="69" t="s">
        <v>1891</v>
      </c>
    </row>
    <row r="15">
      <c r="B15" s="64" t="s">
        <v>160</v>
      </c>
      <c r="C15" s="60" t="s">
        <v>1527</v>
      </c>
      <c r="D15" s="60" t="s">
        <v>1892</v>
      </c>
      <c r="E15" s="60" t="s">
        <v>1893</v>
      </c>
      <c r="F15" s="60" t="s">
        <v>1894</v>
      </c>
      <c r="G15" s="60" t="s">
        <v>1895</v>
      </c>
      <c r="H15" s="60" t="s">
        <v>1528</v>
      </c>
      <c r="I15" s="60" t="s">
        <v>1896</v>
      </c>
      <c r="J15" s="60" t="s">
        <v>1033</v>
      </c>
      <c r="K15" s="60" t="s">
        <v>1897</v>
      </c>
      <c r="L15" s="60" t="s">
        <v>1898</v>
      </c>
      <c r="M15" s="60" t="s">
        <v>1378</v>
      </c>
      <c r="N15" s="67" t="s">
        <v>1899</v>
      </c>
    </row>
    <row r="16">
      <c r="B16" s="66" t="s">
        <v>173</v>
      </c>
      <c r="C16" s="46" t="s">
        <v>1900</v>
      </c>
      <c r="D16" s="46" t="s">
        <v>1901</v>
      </c>
      <c r="E16" s="46" t="s">
        <v>1902</v>
      </c>
      <c r="F16" s="46" t="s">
        <v>1381</v>
      </c>
      <c r="G16" s="46" t="s">
        <v>1903</v>
      </c>
      <c r="H16" s="46" t="s">
        <v>1904</v>
      </c>
      <c r="I16" s="46" t="s">
        <v>1905</v>
      </c>
      <c r="J16" s="46" t="s">
        <v>1906</v>
      </c>
      <c r="K16" s="46" t="s">
        <v>1907</v>
      </c>
      <c r="L16" s="46" t="s">
        <v>1908</v>
      </c>
      <c r="M16" s="46" t="s">
        <v>1909</v>
      </c>
      <c r="N16" s="58" t="s">
        <v>1910</v>
      </c>
    </row>
    <row r="17">
      <c r="B17" t="s">
        <v>223</v>
      </c>
    </row>
    <row r="18">
      <c r="B18" t="s">
        <v>224</v>
      </c>
    </row>
  </sheetData>
  <sheetProtection selectLockedCells="0" selectUnlockedCells="0" objects="1" sheet="1"/>
  <mergeCells count="14">
    <mergeCell ref="C2:N2"/>
    <mergeCell ref="C8:N8"/>
    <mergeCell ref="C7:C7"/>
    <mergeCell ref="D7:D7"/>
    <mergeCell ref="E7:E7"/>
    <mergeCell ref="F7:F7"/>
    <mergeCell ref="G7:G7"/>
    <mergeCell ref="H7:H7"/>
    <mergeCell ref="I7:I7"/>
    <mergeCell ref="J7:J7"/>
    <mergeCell ref="K7:K7"/>
    <mergeCell ref="L7:L7"/>
    <mergeCell ref="M7:M7"/>
    <mergeCell ref="N7:N7"/>
  </mergeCells>
  <hyperlinks>
    <hyperlink ref="C2:J2" display="TOC" location="TOC!A1"/>
    <hyperlink ref="C2" display="Table of Contents" location="'Table of contents'!A1"/>
  </hyperlinks>
  <pageMargins left="0.7" right="0.7" top="0.75" bottom="0.75" header="0.3" footer="0.3"/>
  <pageSetup paperSize="9" orientation="portrait" r:id="rId2"/>
  <drawing r:id="rId1"/>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tabColor theme="9"/>
  </sheetPr>
  <dimension ref="A1"/>
  <sheetViews>
    <sheetView showGridLines="0" showRowColHeaders="0" workbookViewId="0">
      <pane xSplit="2" ySplit="8" topLeftCell="C9" activePane="bottomRight" state="frozen"/>
      <selection pane="topRight" activeCell="B1" sqref="B1"/>
      <selection pane="bottomLeft" activeCell="A6" sqref="A6"/>
      <selection pane="bottomRight" activeCell="B2" sqref="B2"/>
    </sheetView>
  </sheetViews>
  <sheetFormatPr defaultRowHeight="15.0" baseColWidth="10"/>
  <cols>
    <col min="1" max="1" width="1.5" hidden="0" customWidth="1"/>
    <col min="2" max="2" width="35.83203125" hidden="0" customWidth="1"/>
  </cols>
  <sheetData>
    <row r="1" ht="9" customHeight="1"/>
    <row r="2" ht="39.950000000000003" customHeight="1">
      <c r="B2" s="56"/>
      <c r="C2" s="47" t="s">
        <v>0</v>
      </c>
      <c r="D2" s="48"/>
      <c r="E2" s="48"/>
      <c r="F2" s="48"/>
      <c r="G2" s="48"/>
      <c r="H2" s="48"/>
      <c r="I2" s="48"/>
      <c r="J2" s="48"/>
      <c r="K2" s="48"/>
      <c r="L2" s="48"/>
      <c r="M2" s="48"/>
      <c r="N2" s="48"/>
      <c r="O2" s="48"/>
      <c r="P2" s="48"/>
      <c r="Q2" s="48"/>
      <c r="R2" s="48"/>
      <c r="S2" s="48"/>
      <c r="T2" s="48"/>
      <c r="U2" s="48"/>
      <c r="V2" s="48"/>
      <c r="W2" s="48"/>
      <c r="X2" s="48"/>
      <c r="Y2" s="48"/>
      <c r="Z2" s="59"/>
    </row>
    <row r="3" ht="6.95" customHeight="1">
      <c r="B3" s="32"/>
      <c r="Z3" s="34"/>
    </row>
    <row r="4" ht="13.5" customHeight="1">
      <c r="B4" s="50" t="s">
        <v>1911</v>
      </c>
      <c r="Z4" s="34"/>
    </row>
    <row r="5" ht="12" customHeight="1">
      <c r="B5" s="53" t="s">
        <v>36</v>
      </c>
      <c r="Z5" s="34"/>
    </row>
    <row r="6" ht="6.95" customHeight="1">
      <c r="B6" s="51"/>
      <c r="C6" s="41"/>
      <c r="D6" s="42"/>
      <c r="E6" s="42"/>
      <c r="F6" s="42"/>
      <c r="G6" s="42"/>
      <c r="H6" s="42"/>
      <c r="I6" s="42"/>
      <c r="J6" s="42"/>
      <c r="K6" s="42"/>
      <c r="L6" s="42"/>
      <c r="M6" s="42"/>
      <c r="Z6" s="34"/>
    </row>
    <row r="7" ht="12" customHeight="1">
      <c r="B7" s="54"/>
      <c r="C7" s="45" t="s">
        <v>67</v>
      </c>
      <c r="D7" s="45" t="s">
        <v>67</v>
      </c>
      <c r="E7" s="45" t="s">
        <v>68</v>
      </c>
      <c r="F7" s="45" t="s">
        <v>68</v>
      </c>
      <c r="G7" s="45" t="s">
        <v>69</v>
      </c>
      <c r="H7" s="45" t="s">
        <v>69</v>
      </c>
      <c r="I7" s="45" t="s">
        <v>70</v>
      </c>
      <c r="J7" s="45" t="s">
        <v>70</v>
      </c>
      <c r="K7" s="45" t="s">
        <v>71</v>
      </c>
      <c r="L7" s="45" t="s">
        <v>71</v>
      </c>
      <c r="M7" s="45" t="s">
        <v>72</v>
      </c>
      <c r="N7" s="45" t="s">
        <v>72</v>
      </c>
      <c r="O7" s="45" t="s">
        <v>73</v>
      </c>
      <c r="P7" s="45" t="s">
        <v>73</v>
      </c>
      <c r="Q7" s="45" t="s">
        <v>74</v>
      </c>
      <c r="R7" s="45" t="s">
        <v>74</v>
      </c>
      <c r="S7" s="45" t="s">
        <v>75</v>
      </c>
      <c r="T7" s="45" t="s">
        <v>75</v>
      </c>
      <c r="U7" s="45" t="s">
        <v>76</v>
      </c>
      <c r="V7" s="45" t="s">
        <v>76</v>
      </c>
      <c r="W7" s="45" t="s">
        <v>77</v>
      </c>
      <c r="X7" s="45" t="s">
        <v>77</v>
      </c>
      <c r="Y7" s="45" t="s">
        <v>78</v>
      </c>
      <c r="Z7" s="57" t="s">
        <v>78</v>
      </c>
    </row>
    <row r="8">
      <c r="B8" s="49"/>
      <c r="C8" s="43" t="s">
        <v>226</v>
      </c>
      <c r="D8" s="44"/>
      <c r="E8" s="44"/>
      <c r="F8" s="44"/>
      <c r="G8" s="44"/>
      <c r="H8" s="44"/>
      <c r="I8" s="44"/>
      <c r="J8" s="44"/>
      <c r="K8" s="44"/>
      <c r="L8" s="44"/>
      <c r="M8" s="44"/>
      <c r="Z8" s="34"/>
    </row>
    <row r="9">
      <c r="B9" s="65" t="s">
        <v>146</v>
      </c>
      <c r="C9" s="61"/>
      <c r="D9" s="61"/>
      <c r="E9" s="61"/>
      <c r="F9" s="61"/>
      <c r="G9" s="61"/>
      <c r="H9" s="61"/>
      <c r="I9" s="61"/>
      <c r="J9" s="61"/>
      <c r="K9" s="61"/>
      <c r="L9" s="61"/>
      <c r="M9" s="61"/>
      <c r="N9" s="61"/>
      <c r="O9" s="61"/>
      <c r="P9" s="61"/>
      <c r="Q9" s="61"/>
      <c r="R9" s="61"/>
      <c r="S9" s="61"/>
      <c r="T9" s="61"/>
      <c r="U9" s="61"/>
      <c r="V9" s="61"/>
      <c r="W9" s="61"/>
      <c r="X9" s="61"/>
      <c r="Y9" s="61"/>
      <c r="Z9" s="68"/>
    </row>
    <row r="10">
      <c r="B10" s="63" t="s">
        <v>147</v>
      </c>
      <c r="C10" s="62" t="s">
        <v>702</v>
      </c>
      <c r="D10" s="62" t="s">
        <v>703</v>
      </c>
      <c r="E10" s="62" t="s">
        <v>702</v>
      </c>
      <c r="F10" s="62" t="s">
        <v>703</v>
      </c>
      <c r="G10" s="62" t="s">
        <v>702</v>
      </c>
      <c r="H10" s="62" t="s">
        <v>703</v>
      </c>
      <c r="I10" s="62" t="s">
        <v>702</v>
      </c>
      <c r="J10" s="62" t="s">
        <v>703</v>
      </c>
      <c r="K10" s="62" t="s">
        <v>702</v>
      </c>
      <c r="L10" s="62" t="s">
        <v>703</v>
      </c>
      <c r="M10" s="62" t="s">
        <v>702</v>
      </c>
      <c r="N10" s="62" t="s">
        <v>703</v>
      </c>
      <c r="O10" s="62" t="s">
        <v>702</v>
      </c>
      <c r="P10" s="62" t="s">
        <v>703</v>
      </c>
      <c r="Q10" s="62" t="s">
        <v>702</v>
      </c>
      <c r="R10" s="62" t="s">
        <v>703</v>
      </c>
      <c r="S10" s="62" t="s">
        <v>702</v>
      </c>
      <c r="T10" s="62" t="s">
        <v>703</v>
      </c>
      <c r="U10" s="62" t="s">
        <v>702</v>
      </c>
      <c r="V10" s="62" t="s">
        <v>703</v>
      </c>
      <c r="W10" s="62" t="s">
        <v>702</v>
      </c>
      <c r="X10" s="62" t="s">
        <v>703</v>
      </c>
      <c r="Y10" s="62" t="s">
        <v>702</v>
      </c>
      <c r="Z10" s="69" t="s">
        <v>703</v>
      </c>
    </row>
    <row r="11">
      <c r="B11" s="64" t="s">
        <v>160</v>
      </c>
      <c r="C11" s="60" t="s">
        <v>702</v>
      </c>
      <c r="D11" s="60" t="s">
        <v>703</v>
      </c>
      <c r="E11" s="60" t="s">
        <v>702</v>
      </c>
      <c r="F11" s="60" t="s">
        <v>703</v>
      </c>
      <c r="G11" s="60" t="s">
        <v>1912</v>
      </c>
      <c r="H11" s="60" t="s">
        <v>1913</v>
      </c>
      <c r="I11" s="60" t="s">
        <v>702</v>
      </c>
      <c r="J11" s="60" t="s">
        <v>703</v>
      </c>
      <c r="K11" s="60" t="s">
        <v>702</v>
      </c>
      <c r="L11" s="60" t="s">
        <v>703</v>
      </c>
      <c r="M11" s="60" t="s">
        <v>702</v>
      </c>
      <c r="N11" s="60" t="s">
        <v>703</v>
      </c>
      <c r="O11" s="60" t="s">
        <v>702</v>
      </c>
      <c r="P11" s="60" t="s">
        <v>703</v>
      </c>
      <c r="Q11" s="60" t="s">
        <v>702</v>
      </c>
      <c r="R11" s="60" t="s">
        <v>703</v>
      </c>
      <c r="S11" s="60" t="s">
        <v>702</v>
      </c>
      <c r="T11" s="60" t="s">
        <v>703</v>
      </c>
      <c r="U11" s="60" t="s">
        <v>702</v>
      </c>
      <c r="V11" s="60" t="s">
        <v>703</v>
      </c>
      <c r="W11" s="60" t="s">
        <v>702</v>
      </c>
      <c r="X11" s="60" t="s">
        <v>703</v>
      </c>
      <c r="Y11" s="60" t="s">
        <v>702</v>
      </c>
      <c r="Z11" s="67" t="s">
        <v>703</v>
      </c>
    </row>
    <row r="12">
      <c r="B12" s="63" t="s">
        <v>173</v>
      </c>
      <c r="C12" s="62" t="s">
        <v>702</v>
      </c>
      <c r="D12" s="62" t="s">
        <v>703</v>
      </c>
      <c r="E12" s="62" t="s">
        <v>1067</v>
      </c>
      <c r="F12" s="62" t="s">
        <v>1914</v>
      </c>
      <c r="G12" s="62" t="s">
        <v>136</v>
      </c>
      <c r="H12" s="62" t="s">
        <v>1915</v>
      </c>
      <c r="I12" s="62" t="s">
        <v>702</v>
      </c>
      <c r="J12" s="62" t="s">
        <v>703</v>
      </c>
      <c r="K12" s="62" t="s">
        <v>753</v>
      </c>
      <c r="L12" s="62" t="s">
        <v>1916</v>
      </c>
      <c r="M12" s="62" t="s">
        <v>1163</v>
      </c>
      <c r="N12" s="62" t="s">
        <v>1917</v>
      </c>
      <c r="O12" s="62" t="s">
        <v>702</v>
      </c>
      <c r="P12" s="62" t="s">
        <v>703</v>
      </c>
      <c r="Q12" s="62" t="s">
        <v>702</v>
      </c>
      <c r="R12" s="62" t="s">
        <v>703</v>
      </c>
      <c r="S12" s="62" t="s">
        <v>1918</v>
      </c>
      <c r="T12" s="62" t="s">
        <v>1919</v>
      </c>
      <c r="U12" s="62" t="s">
        <v>1076</v>
      </c>
      <c r="V12" s="62" t="s">
        <v>1920</v>
      </c>
      <c r="W12" s="62" t="s">
        <v>1062</v>
      </c>
      <c r="X12" s="62" t="s">
        <v>1921</v>
      </c>
      <c r="Y12" s="62" t="s">
        <v>1447</v>
      </c>
      <c r="Z12" s="69" t="s">
        <v>1922</v>
      </c>
    </row>
    <row r="13">
      <c r="B13" s="65" t="s">
        <v>186</v>
      </c>
      <c r="C13" s="61"/>
      <c r="D13" s="61"/>
      <c r="E13" s="61"/>
      <c r="F13" s="61"/>
      <c r="G13" s="61"/>
      <c r="H13" s="61"/>
      <c r="I13" s="61"/>
      <c r="J13" s="61"/>
      <c r="K13" s="61"/>
      <c r="L13" s="61"/>
      <c r="M13" s="61"/>
      <c r="N13" s="61"/>
      <c r="O13" s="61"/>
      <c r="P13" s="61"/>
      <c r="Q13" s="61"/>
      <c r="R13" s="61"/>
      <c r="S13" s="61"/>
      <c r="T13" s="61"/>
      <c r="U13" s="61"/>
      <c r="V13" s="61"/>
      <c r="W13" s="61"/>
      <c r="X13" s="61"/>
      <c r="Y13" s="61"/>
      <c r="Z13" s="68"/>
    </row>
    <row r="14">
      <c r="B14" s="63" t="s">
        <v>147</v>
      </c>
      <c r="C14" s="62" t="s">
        <v>751</v>
      </c>
      <c r="D14" s="62" t="s">
        <v>752</v>
      </c>
      <c r="E14" s="62" t="s">
        <v>755</v>
      </c>
      <c r="F14" s="62" t="s">
        <v>1923</v>
      </c>
      <c r="G14" s="62" t="s">
        <v>1577</v>
      </c>
      <c r="H14" s="62" t="s">
        <v>1924</v>
      </c>
      <c r="I14" s="62" t="s">
        <v>1058</v>
      </c>
      <c r="J14" s="62" t="s">
        <v>1925</v>
      </c>
      <c r="K14" s="62" t="s">
        <v>758</v>
      </c>
      <c r="L14" s="62" t="s">
        <v>759</v>
      </c>
      <c r="M14" s="62" t="s">
        <v>1069</v>
      </c>
      <c r="N14" s="62" t="s">
        <v>1070</v>
      </c>
      <c r="O14" s="62" t="s">
        <v>749</v>
      </c>
      <c r="P14" s="62" t="s">
        <v>1583</v>
      </c>
      <c r="Q14" s="62" t="s">
        <v>1085</v>
      </c>
      <c r="R14" s="62" t="s">
        <v>1926</v>
      </c>
      <c r="S14" s="62" t="s">
        <v>1069</v>
      </c>
      <c r="T14" s="62" t="s">
        <v>1927</v>
      </c>
      <c r="U14" s="62" t="s">
        <v>1928</v>
      </c>
      <c r="V14" s="62" t="s">
        <v>1927</v>
      </c>
      <c r="W14" s="62" t="s">
        <v>1929</v>
      </c>
      <c r="X14" s="62" t="s">
        <v>1086</v>
      </c>
      <c r="Y14" s="62" t="s">
        <v>1076</v>
      </c>
      <c r="Z14" s="69" t="s">
        <v>1077</v>
      </c>
    </row>
    <row r="15">
      <c r="B15" s="64" t="s">
        <v>160</v>
      </c>
      <c r="C15" s="60" t="s">
        <v>1163</v>
      </c>
      <c r="D15" s="60" t="s">
        <v>1167</v>
      </c>
      <c r="E15" s="60" t="s">
        <v>1060</v>
      </c>
      <c r="F15" s="60" t="s">
        <v>1930</v>
      </c>
      <c r="G15" s="60" t="s">
        <v>1060</v>
      </c>
      <c r="H15" s="60" t="s">
        <v>1077</v>
      </c>
      <c r="I15" s="60" t="s">
        <v>1074</v>
      </c>
      <c r="J15" s="60" t="s">
        <v>1075</v>
      </c>
      <c r="K15" s="60" t="s">
        <v>1071</v>
      </c>
      <c r="L15" s="60" t="s">
        <v>768</v>
      </c>
      <c r="M15" s="60" t="s">
        <v>1091</v>
      </c>
      <c r="N15" s="60" t="s">
        <v>1092</v>
      </c>
      <c r="O15" s="60" t="s">
        <v>1918</v>
      </c>
      <c r="P15" s="60" t="s">
        <v>1166</v>
      </c>
      <c r="Q15" s="60" t="s">
        <v>1087</v>
      </c>
      <c r="R15" s="60" t="s">
        <v>1088</v>
      </c>
      <c r="S15" s="60" t="s">
        <v>1074</v>
      </c>
      <c r="T15" s="60" t="s">
        <v>1075</v>
      </c>
      <c r="U15" s="60" t="s">
        <v>1076</v>
      </c>
      <c r="V15" s="60" t="s">
        <v>1930</v>
      </c>
      <c r="W15" s="60" t="s">
        <v>1097</v>
      </c>
      <c r="X15" s="60" t="s">
        <v>1098</v>
      </c>
      <c r="Y15" s="60" t="s">
        <v>1097</v>
      </c>
      <c r="Z15" s="67" t="s">
        <v>1188</v>
      </c>
    </row>
    <row r="16">
      <c r="B16" s="66" t="s">
        <v>173</v>
      </c>
      <c r="C16" s="46" t="s">
        <v>1931</v>
      </c>
      <c r="D16" s="46" t="s">
        <v>1932</v>
      </c>
      <c r="E16" s="46" t="s">
        <v>1154</v>
      </c>
      <c r="F16" s="46" t="s">
        <v>1933</v>
      </c>
      <c r="G16" s="46" t="s">
        <v>1069</v>
      </c>
      <c r="H16" s="46" t="s">
        <v>1105</v>
      </c>
      <c r="I16" s="46" t="s">
        <v>1931</v>
      </c>
      <c r="J16" s="46" t="s">
        <v>1934</v>
      </c>
      <c r="K16" s="46" t="s">
        <v>1069</v>
      </c>
      <c r="L16" s="46" t="s">
        <v>1935</v>
      </c>
      <c r="M16" s="46" t="s">
        <v>1060</v>
      </c>
      <c r="N16" s="46" t="s">
        <v>1936</v>
      </c>
      <c r="O16" s="46" t="s">
        <v>1081</v>
      </c>
      <c r="P16" s="46" t="s">
        <v>1937</v>
      </c>
      <c r="Q16" s="46" t="s">
        <v>1918</v>
      </c>
      <c r="R16" s="46" t="s">
        <v>1938</v>
      </c>
      <c r="S16" s="46" t="s">
        <v>1085</v>
      </c>
      <c r="T16" s="46" t="s">
        <v>1939</v>
      </c>
      <c r="U16" s="46" t="s">
        <v>1940</v>
      </c>
      <c r="V16" s="46" t="s">
        <v>1941</v>
      </c>
      <c r="W16" s="46" t="s">
        <v>1078</v>
      </c>
      <c r="X16" s="46" t="s">
        <v>1107</v>
      </c>
      <c r="Y16" s="46" t="s">
        <v>1062</v>
      </c>
      <c r="Z16" s="58" t="s">
        <v>1942</v>
      </c>
    </row>
    <row r="17">
      <c r="B17" t="s">
        <v>223</v>
      </c>
    </row>
    <row r="18">
      <c r="B18" t="s">
        <v>224</v>
      </c>
    </row>
  </sheetData>
  <sheetProtection selectLockedCells="0" selectUnlockedCells="0" objects="1" sheet="1"/>
  <mergeCells count="14">
    <mergeCell ref="C2:Z2"/>
    <mergeCell ref="C8:Z8"/>
    <mergeCell ref="C7:D7"/>
    <mergeCell ref="E7:F7"/>
    <mergeCell ref="G7:H7"/>
    <mergeCell ref="I7:J7"/>
    <mergeCell ref="K7:L7"/>
    <mergeCell ref="M7:N7"/>
    <mergeCell ref="O7:P7"/>
    <mergeCell ref="Q7:R7"/>
    <mergeCell ref="S7:T7"/>
    <mergeCell ref="U7:V7"/>
    <mergeCell ref="W7:X7"/>
    <mergeCell ref="Y7:Z7"/>
  </mergeCells>
  <hyperlinks>
    <hyperlink ref="C2:J2" display="TOC" location="TOC!A1"/>
    <hyperlink ref="C2" display="Table of Contents" location="'Table of contents'!A1"/>
  </hyperlinks>
  <pageMargins left="0.7" right="0.7" top="0.75" bottom="0.75" header="0.3" footer="0.3"/>
  <pageSetup paperSize="9" orientation="portrait" r:id="rId2"/>
  <drawing r:id="rId1"/>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tabColor theme="9"/>
  </sheetPr>
  <dimension ref="A1"/>
  <sheetViews>
    <sheetView showGridLines="0" showRowColHeaders="0" workbookViewId="0">
      <pane xSplit="2" ySplit="8" topLeftCell="C9" activePane="bottomRight" state="frozen"/>
      <selection pane="topRight" activeCell="B1" sqref="B1"/>
      <selection pane="bottomLeft" activeCell="A6" sqref="A6"/>
      <selection pane="bottomRight" activeCell="B2" sqref="B2"/>
    </sheetView>
  </sheetViews>
  <sheetFormatPr defaultRowHeight="15.0" baseColWidth="10"/>
  <cols>
    <col min="1" max="1" width="1.5" hidden="0" customWidth="1"/>
    <col min="2" max="2" width="35.83203125" hidden="0" customWidth="1"/>
  </cols>
  <sheetData>
    <row r="1" ht="9" customHeight="1"/>
    <row r="2" ht="39.950000000000003" customHeight="1">
      <c r="B2" s="56"/>
      <c r="C2" s="47" t="s">
        <v>0</v>
      </c>
      <c r="D2" s="48"/>
      <c r="E2" s="48"/>
      <c r="F2" s="48"/>
      <c r="G2" s="48"/>
      <c r="H2" s="48"/>
      <c r="I2" s="48"/>
      <c r="J2" s="48"/>
      <c r="K2" s="48"/>
      <c r="L2" s="48"/>
      <c r="M2" s="48"/>
      <c r="N2" s="59"/>
    </row>
    <row r="3" ht="6.95" customHeight="1">
      <c r="B3" s="32"/>
      <c r="N3" s="34"/>
    </row>
    <row r="4" ht="13.5" customHeight="1">
      <c r="B4" s="50" t="s">
        <v>1943</v>
      </c>
      <c r="N4" s="34"/>
    </row>
    <row r="5" ht="12" customHeight="1">
      <c r="B5" s="53" t="s">
        <v>36</v>
      </c>
      <c r="N5" s="34"/>
    </row>
    <row r="6" ht="6.95" customHeight="1">
      <c r="B6" s="51"/>
      <c r="C6" s="41"/>
      <c r="D6" s="42"/>
      <c r="E6" s="42"/>
      <c r="F6" s="42"/>
      <c r="G6" s="42"/>
      <c r="H6" s="42"/>
      <c r="I6" s="42"/>
      <c r="J6" s="42"/>
      <c r="K6" s="42"/>
      <c r="L6" s="42"/>
      <c r="M6" s="42"/>
      <c r="N6" s="34"/>
    </row>
    <row r="7" ht="12" customHeight="1">
      <c r="B7" s="54"/>
      <c r="C7" s="45" t="s">
        <v>67</v>
      </c>
      <c r="D7" s="45" t="s">
        <v>68</v>
      </c>
      <c r="E7" s="45" t="s">
        <v>69</v>
      </c>
      <c r="F7" s="45" t="s">
        <v>70</v>
      </c>
      <c r="G7" s="45" t="s">
        <v>71</v>
      </c>
      <c r="H7" s="45" t="s">
        <v>72</v>
      </c>
      <c r="I7" s="45" t="s">
        <v>73</v>
      </c>
      <c r="J7" s="45" t="s">
        <v>74</v>
      </c>
      <c r="K7" s="45" t="s">
        <v>75</v>
      </c>
      <c r="L7" s="45" t="s">
        <v>76</v>
      </c>
      <c r="M7" s="45" t="s">
        <v>77</v>
      </c>
      <c r="N7" s="57" t="s">
        <v>78</v>
      </c>
    </row>
    <row r="8">
      <c r="B8" s="49"/>
      <c r="C8" s="43" t="s">
        <v>54</v>
      </c>
      <c r="D8" s="44"/>
      <c r="E8" s="44"/>
      <c r="F8" s="44"/>
      <c r="G8" s="44"/>
      <c r="H8" s="44"/>
      <c r="I8" s="44"/>
      <c r="J8" s="44"/>
      <c r="K8" s="44"/>
      <c r="L8" s="44"/>
      <c r="M8" s="44"/>
      <c r="N8" s="34"/>
    </row>
    <row r="9">
      <c r="B9" s="65" t="s">
        <v>146</v>
      </c>
      <c r="C9" s="61"/>
      <c r="D9" s="61"/>
      <c r="E9" s="61"/>
      <c r="F9" s="61"/>
      <c r="G9" s="61"/>
      <c r="H9" s="61"/>
      <c r="I9" s="61"/>
      <c r="J9" s="61"/>
      <c r="K9" s="61"/>
      <c r="L9" s="61"/>
      <c r="M9" s="61"/>
      <c r="N9" s="68"/>
    </row>
    <row r="10">
      <c r="B10" s="63" t="s">
        <v>147</v>
      </c>
      <c r="C10" s="62" t="s">
        <v>625</v>
      </c>
      <c r="D10" s="62" t="s">
        <v>1016</v>
      </c>
      <c r="E10" s="62" t="s">
        <v>1015</v>
      </c>
      <c r="F10" s="62" t="s">
        <v>1015</v>
      </c>
      <c r="G10" s="62" t="s">
        <v>626</v>
      </c>
      <c r="H10" s="62" t="s">
        <v>627</v>
      </c>
      <c r="I10" s="62" t="s">
        <v>1015</v>
      </c>
      <c r="J10" s="62" t="s">
        <v>1010</v>
      </c>
      <c r="K10" s="62" t="s">
        <v>625</v>
      </c>
      <c r="L10" s="62" t="s">
        <v>1018</v>
      </c>
      <c r="M10" s="62" t="s">
        <v>702</v>
      </c>
      <c r="N10" s="69" t="s">
        <v>1115</v>
      </c>
    </row>
    <row r="11">
      <c r="B11" s="64" t="s">
        <v>160</v>
      </c>
      <c r="C11" s="60" t="s">
        <v>702</v>
      </c>
      <c r="D11" s="60" t="s">
        <v>702</v>
      </c>
      <c r="E11" s="60" t="s">
        <v>1014</v>
      </c>
      <c r="F11" s="60" t="s">
        <v>1016</v>
      </c>
      <c r="G11" s="60" t="s">
        <v>702</v>
      </c>
      <c r="H11" s="60" t="s">
        <v>1014</v>
      </c>
      <c r="I11" s="60" t="s">
        <v>702</v>
      </c>
      <c r="J11" s="60" t="s">
        <v>1009</v>
      </c>
      <c r="K11" s="60" t="s">
        <v>626</v>
      </c>
      <c r="L11" s="60" t="s">
        <v>1115</v>
      </c>
      <c r="M11" s="60" t="s">
        <v>702</v>
      </c>
      <c r="N11" s="67" t="s">
        <v>702</v>
      </c>
    </row>
    <row r="12">
      <c r="B12" s="63" t="s">
        <v>173</v>
      </c>
      <c r="C12" s="62" t="s">
        <v>626</v>
      </c>
      <c r="D12" s="62" t="s">
        <v>1015</v>
      </c>
      <c r="E12" s="62" t="s">
        <v>1013</v>
      </c>
      <c r="F12" s="62" t="s">
        <v>628</v>
      </c>
      <c r="G12" s="62" t="s">
        <v>1007</v>
      </c>
      <c r="H12" s="62" t="s">
        <v>1022</v>
      </c>
      <c r="I12" s="62" t="s">
        <v>1007</v>
      </c>
      <c r="J12" s="62" t="s">
        <v>1023</v>
      </c>
      <c r="K12" s="62" t="s">
        <v>1022</v>
      </c>
      <c r="L12" s="62" t="s">
        <v>1353</v>
      </c>
      <c r="M12" s="62" t="s">
        <v>1012</v>
      </c>
      <c r="N12" s="69" t="s">
        <v>633</v>
      </c>
    </row>
    <row r="13">
      <c r="B13" s="65" t="s">
        <v>186</v>
      </c>
      <c r="C13" s="61"/>
      <c r="D13" s="61"/>
      <c r="E13" s="61"/>
      <c r="F13" s="61"/>
      <c r="G13" s="61"/>
      <c r="H13" s="61"/>
      <c r="I13" s="61"/>
      <c r="J13" s="61"/>
      <c r="K13" s="61"/>
      <c r="L13" s="61"/>
      <c r="M13" s="61"/>
      <c r="N13" s="68"/>
    </row>
    <row r="14">
      <c r="B14" s="63" t="s">
        <v>147</v>
      </c>
      <c r="C14" s="62" t="s">
        <v>1944</v>
      </c>
      <c r="D14" s="62" t="s">
        <v>1945</v>
      </c>
      <c r="E14" s="62" t="s">
        <v>1946</v>
      </c>
      <c r="F14" s="62" t="s">
        <v>1947</v>
      </c>
      <c r="G14" s="62" t="s">
        <v>1948</v>
      </c>
      <c r="H14" s="62" t="s">
        <v>1372</v>
      </c>
      <c r="I14" s="62" t="s">
        <v>1949</v>
      </c>
      <c r="J14" s="62" t="s">
        <v>1950</v>
      </c>
      <c r="K14" s="62" t="s">
        <v>1951</v>
      </c>
      <c r="L14" s="62" t="s">
        <v>1952</v>
      </c>
      <c r="M14" s="62" t="s">
        <v>1953</v>
      </c>
      <c r="N14" s="69" t="s">
        <v>1954</v>
      </c>
    </row>
    <row r="15">
      <c r="B15" s="64" t="s">
        <v>160</v>
      </c>
      <c r="C15" s="60" t="s">
        <v>1955</v>
      </c>
      <c r="D15" s="60" t="s">
        <v>1956</v>
      </c>
      <c r="E15" s="60" t="s">
        <v>1957</v>
      </c>
      <c r="F15" s="60" t="s">
        <v>1958</v>
      </c>
      <c r="G15" s="60" t="s">
        <v>1959</v>
      </c>
      <c r="H15" s="60" t="s">
        <v>1959</v>
      </c>
      <c r="I15" s="60" t="s">
        <v>1960</v>
      </c>
      <c r="J15" s="60" t="s">
        <v>1961</v>
      </c>
      <c r="K15" s="60" t="s">
        <v>1962</v>
      </c>
      <c r="L15" s="60" t="s">
        <v>1963</v>
      </c>
      <c r="M15" s="60" t="s">
        <v>1964</v>
      </c>
      <c r="N15" s="67" t="s">
        <v>1965</v>
      </c>
    </row>
    <row r="16">
      <c r="B16" s="66" t="s">
        <v>173</v>
      </c>
      <c r="C16" s="46" t="s">
        <v>1966</v>
      </c>
      <c r="D16" s="46" t="s">
        <v>1967</v>
      </c>
      <c r="E16" s="46" t="s">
        <v>1968</v>
      </c>
      <c r="F16" s="46" t="s">
        <v>166</v>
      </c>
      <c r="G16" s="46" t="s">
        <v>1969</v>
      </c>
      <c r="H16" s="46" t="s">
        <v>1970</v>
      </c>
      <c r="I16" s="46" t="s">
        <v>1363</v>
      </c>
      <c r="J16" s="46" t="s">
        <v>1971</v>
      </c>
      <c r="K16" s="46" t="s">
        <v>1969</v>
      </c>
      <c r="L16" s="46" t="s">
        <v>1972</v>
      </c>
      <c r="M16" s="46" t="s">
        <v>1973</v>
      </c>
      <c r="N16" s="58" t="s">
        <v>1974</v>
      </c>
    </row>
    <row r="17">
      <c r="B17" t="s">
        <v>223</v>
      </c>
    </row>
    <row r="18">
      <c r="B18" t="s">
        <v>224</v>
      </c>
    </row>
  </sheetData>
  <sheetProtection selectLockedCells="0" selectUnlockedCells="0" objects="1" sheet="1"/>
  <mergeCells count="14">
    <mergeCell ref="C2:N2"/>
    <mergeCell ref="C8:N8"/>
    <mergeCell ref="C7:C7"/>
    <mergeCell ref="D7:D7"/>
    <mergeCell ref="E7:E7"/>
    <mergeCell ref="F7:F7"/>
    <mergeCell ref="G7:G7"/>
    <mergeCell ref="H7:H7"/>
    <mergeCell ref="I7:I7"/>
    <mergeCell ref="J7:J7"/>
    <mergeCell ref="K7:K7"/>
    <mergeCell ref="L7:L7"/>
    <mergeCell ref="M7:M7"/>
    <mergeCell ref="N7:N7"/>
  </mergeCells>
  <hyperlinks>
    <hyperlink ref="C2:J2" display="TOC" location="TOC!A1"/>
    <hyperlink ref="C2" display="Table of Contents" location="'Table of contents'!A1"/>
  </hyperlinks>
  <pageMargins left="0.7" right="0.7" top="0.75" bottom="0.75" header="0.3" footer="0.3"/>
  <pageSetup paperSize="9" orientation="portrait" r:id="rId2"/>
  <drawing r:id="rId1"/>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tabColor theme="9"/>
  </sheetPr>
  <dimension ref="A1"/>
  <sheetViews>
    <sheetView showGridLines="0" showRowColHeaders="0" workbookViewId="0">
      <pane xSplit="2" ySplit="8" topLeftCell="C9" activePane="bottomRight" state="frozen"/>
      <selection pane="topRight" activeCell="B1" sqref="B1"/>
      <selection pane="bottomLeft" activeCell="A6" sqref="A6"/>
      <selection pane="bottomRight" activeCell="B2" sqref="B2"/>
    </sheetView>
  </sheetViews>
  <sheetFormatPr defaultRowHeight="15.0" baseColWidth="10"/>
  <cols>
    <col min="1" max="1" width="1.5" hidden="0" customWidth="1"/>
    <col min="2" max="2" width="35.83203125" hidden="0" customWidth="1"/>
  </cols>
  <sheetData>
    <row r="1" ht="9" customHeight="1"/>
    <row r="2" ht="39.950000000000003" customHeight="1">
      <c r="B2" s="56"/>
      <c r="C2" s="47" t="s">
        <v>0</v>
      </c>
      <c r="D2" s="48"/>
      <c r="E2" s="48"/>
      <c r="F2" s="48"/>
      <c r="G2" s="48"/>
      <c r="H2" s="48"/>
      <c r="I2" s="48"/>
      <c r="J2" s="48"/>
      <c r="K2" s="48"/>
      <c r="L2" s="48"/>
      <c r="M2" s="48"/>
      <c r="N2" s="48"/>
      <c r="O2" s="48"/>
      <c r="P2" s="48"/>
      <c r="Q2" s="48"/>
      <c r="R2" s="48"/>
      <c r="S2" s="48"/>
      <c r="T2" s="48"/>
      <c r="U2" s="48"/>
      <c r="V2" s="48"/>
      <c r="W2" s="48"/>
      <c r="X2" s="48"/>
      <c r="Y2" s="48"/>
      <c r="Z2" s="59"/>
    </row>
    <row r="3" ht="6.95" customHeight="1">
      <c r="B3" s="32"/>
      <c r="Z3" s="34"/>
    </row>
    <row r="4" ht="13.5" customHeight="1">
      <c r="B4" s="50" t="s">
        <v>1975</v>
      </c>
      <c r="Z4" s="34"/>
    </row>
    <row r="5" ht="12" customHeight="1">
      <c r="B5" s="53" t="s">
        <v>36</v>
      </c>
      <c r="Z5" s="34"/>
    </row>
    <row r="6" ht="6.95" customHeight="1">
      <c r="B6" s="51"/>
      <c r="C6" s="41"/>
      <c r="D6" s="42"/>
      <c r="E6" s="42"/>
      <c r="F6" s="42"/>
      <c r="G6" s="42"/>
      <c r="H6" s="42"/>
      <c r="I6" s="42"/>
      <c r="J6" s="42"/>
      <c r="K6" s="42"/>
      <c r="L6" s="42"/>
      <c r="M6" s="42"/>
      <c r="Z6" s="34"/>
    </row>
    <row r="7" ht="12" customHeight="1">
      <c r="B7" s="54"/>
      <c r="C7" s="45" t="s">
        <v>67</v>
      </c>
      <c r="D7" s="45" t="s">
        <v>67</v>
      </c>
      <c r="E7" s="45" t="s">
        <v>68</v>
      </c>
      <c r="F7" s="45" t="s">
        <v>68</v>
      </c>
      <c r="G7" s="45" t="s">
        <v>69</v>
      </c>
      <c r="H7" s="45" t="s">
        <v>69</v>
      </c>
      <c r="I7" s="45" t="s">
        <v>70</v>
      </c>
      <c r="J7" s="45" t="s">
        <v>70</v>
      </c>
      <c r="K7" s="45" t="s">
        <v>71</v>
      </c>
      <c r="L7" s="45" t="s">
        <v>71</v>
      </c>
      <c r="M7" s="45" t="s">
        <v>72</v>
      </c>
      <c r="N7" s="45" t="s">
        <v>72</v>
      </c>
      <c r="O7" s="45" t="s">
        <v>73</v>
      </c>
      <c r="P7" s="45" t="s">
        <v>73</v>
      </c>
      <c r="Q7" s="45" t="s">
        <v>74</v>
      </c>
      <c r="R7" s="45" t="s">
        <v>74</v>
      </c>
      <c r="S7" s="45" t="s">
        <v>75</v>
      </c>
      <c r="T7" s="45" t="s">
        <v>75</v>
      </c>
      <c r="U7" s="45" t="s">
        <v>76</v>
      </c>
      <c r="V7" s="45" t="s">
        <v>76</v>
      </c>
      <c r="W7" s="45" t="s">
        <v>77</v>
      </c>
      <c r="X7" s="45" t="s">
        <v>77</v>
      </c>
      <c r="Y7" s="45" t="s">
        <v>78</v>
      </c>
      <c r="Z7" s="57" t="s">
        <v>78</v>
      </c>
    </row>
    <row r="8">
      <c r="B8" s="49"/>
      <c r="C8" s="43" t="s">
        <v>226</v>
      </c>
      <c r="D8" s="44"/>
      <c r="E8" s="44"/>
      <c r="F8" s="44"/>
      <c r="G8" s="44"/>
      <c r="H8" s="44"/>
      <c r="I8" s="44"/>
      <c r="J8" s="44"/>
      <c r="K8" s="44"/>
      <c r="L8" s="44"/>
      <c r="M8" s="44"/>
      <c r="Z8" s="34"/>
    </row>
    <row r="9">
      <c r="B9" s="65" t="s">
        <v>146</v>
      </c>
      <c r="C9" s="61"/>
      <c r="D9" s="61"/>
      <c r="E9" s="61"/>
      <c r="F9" s="61"/>
      <c r="G9" s="61"/>
      <c r="H9" s="61"/>
      <c r="I9" s="61"/>
      <c r="J9" s="61"/>
      <c r="K9" s="61"/>
      <c r="L9" s="61"/>
      <c r="M9" s="61"/>
      <c r="N9" s="61"/>
      <c r="O9" s="61"/>
      <c r="P9" s="61"/>
      <c r="Q9" s="61"/>
      <c r="R9" s="61"/>
      <c r="S9" s="61"/>
      <c r="T9" s="61"/>
      <c r="U9" s="61"/>
      <c r="V9" s="61"/>
      <c r="W9" s="61"/>
      <c r="X9" s="61"/>
      <c r="Y9" s="61"/>
      <c r="Z9" s="68"/>
    </row>
    <row r="10">
      <c r="B10" s="63" t="s">
        <v>147</v>
      </c>
      <c r="C10" s="62" t="s">
        <v>702</v>
      </c>
      <c r="D10" s="62" t="s">
        <v>703</v>
      </c>
      <c r="E10" s="62" t="s">
        <v>702</v>
      </c>
      <c r="F10" s="62" t="s">
        <v>703</v>
      </c>
      <c r="G10" s="62" t="s">
        <v>702</v>
      </c>
      <c r="H10" s="62" t="s">
        <v>703</v>
      </c>
      <c r="I10" s="62" t="s">
        <v>702</v>
      </c>
      <c r="J10" s="62" t="s">
        <v>703</v>
      </c>
      <c r="K10" s="62" t="s">
        <v>702</v>
      </c>
      <c r="L10" s="62" t="s">
        <v>703</v>
      </c>
      <c r="M10" s="62" t="s">
        <v>702</v>
      </c>
      <c r="N10" s="62" t="s">
        <v>703</v>
      </c>
      <c r="O10" s="62" t="s">
        <v>702</v>
      </c>
      <c r="P10" s="62" t="s">
        <v>703</v>
      </c>
      <c r="Q10" s="62" t="s">
        <v>702</v>
      </c>
      <c r="R10" s="62" t="s">
        <v>703</v>
      </c>
      <c r="S10" s="62" t="s">
        <v>702</v>
      </c>
      <c r="T10" s="62" t="s">
        <v>703</v>
      </c>
      <c r="U10" s="62" t="s">
        <v>702</v>
      </c>
      <c r="V10" s="62" t="s">
        <v>703</v>
      </c>
      <c r="W10" s="62" t="s">
        <v>702</v>
      </c>
      <c r="X10" s="62" t="s">
        <v>703</v>
      </c>
      <c r="Y10" s="62" t="s">
        <v>702</v>
      </c>
      <c r="Z10" s="69" t="s">
        <v>703</v>
      </c>
    </row>
    <row r="11">
      <c r="B11" s="64" t="s">
        <v>160</v>
      </c>
      <c r="C11" s="60" t="s">
        <v>702</v>
      </c>
      <c r="D11" s="60" t="s">
        <v>703</v>
      </c>
      <c r="E11" s="60" t="s">
        <v>702</v>
      </c>
      <c r="F11" s="60" t="s">
        <v>703</v>
      </c>
      <c r="G11" s="60" t="s">
        <v>702</v>
      </c>
      <c r="H11" s="60" t="s">
        <v>703</v>
      </c>
      <c r="I11" s="60" t="s">
        <v>702</v>
      </c>
      <c r="J11" s="60" t="s">
        <v>703</v>
      </c>
      <c r="K11" s="60" t="s">
        <v>702</v>
      </c>
      <c r="L11" s="60" t="s">
        <v>703</v>
      </c>
      <c r="M11" s="60" t="s">
        <v>702</v>
      </c>
      <c r="N11" s="60" t="s">
        <v>703</v>
      </c>
      <c r="O11" s="60" t="s">
        <v>702</v>
      </c>
      <c r="P11" s="60" t="s">
        <v>703</v>
      </c>
      <c r="Q11" s="60" t="s">
        <v>702</v>
      </c>
      <c r="R11" s="60" t="s">
        <v>703</v>
      </c>
      <c r="S11" s="60" t="s">
        <v>702</v>
      </c>
      <c r="T11" s="60" t="s">
        <v>703</v>
      </c>
      <c r="U11" s="60" t="s">
        <v>702</v>
      </c>
      <c r="V11" s="60" t="s">
        <v>703</v>
      </c>
      <c r="W11" s="60" t="s">
        <v>702</v>
      </c>
      <c r="X11" s="60" t="s">
        <v>703</v>
      </c>
      <c r="Y11" s="60" t="s">
        <v>702</v>
      </c>
      <c r="Z11" s="67" t="s">
        <v>703</v>
      </c>
    </row>
    <row r="12">
      <c r="B12" s="63" t="s">
        <v>173</v>
      </c>
      <c r="C12" s="62" t="s">
        <v>702</v>
      </c>
      <c r="D12" s="62" t="s">
        <v>703</v>
      </c>
      <c r="E12" s="62" t="s">
        <v>702</v>
      </c>
      <c r="F12" s="62" t="s">
        <v>703</v>
      </c>
      <c r="G12" s="62" t="s">
        <v>702</v>
      </c>
      <c r="H12" s="62" t="s">
        <v>703</v>
      </c>
      <c r="I12" s="62" t="s">
        <v>702</v>
      </c>
      <c r="J12" s="62" t="s">
        <v>703</v>
      </c>
      <c r="K12" s="62" t="s">
        <v>702</v>
      </c>
      <c r="L12" s="62" t="s">
        <v>703</v>
      </c>
      <c r="M12" s="62" t="s">
        <v>702</v>
      </c>
      <c r="N12" s="62" t="s">
        <v>703</v>
      </c>
      <c r="O12" s="62" t="s">
        <v>702</v>
      </c>
      <c r="P12" s="62" t="s">
        <v>703</v>
      </c>
      <c r="Q12" s="62" t="s">
        <v>702</v>
      </c>
      <c r="R12" s="62" t="s">
        <v>703</v>
      </c>
      <c r="S12" s="62" t="s">
        <v>702</v>
      </c>
      <c r="T12" s="62" t="s">
        <v>703</v>
      </c>
      <c r="U12" s="62" t="s">
        <v>1976</v>
      </c>
      <c r="V12" s="62" t="s">
        <v>1977</v>
      </c>
      <c r="W12" s="62" t="s">
        <v>702</v>
      </c>
      <c r="X12" s="62" t="s">
        <v>703</v>
      </c>
      <c r="Y12" s="62" t="s">
        <v>702</v>
      </c>
      <c r="Z12" s="69" t="s">
        <v>703</v>
      </c>
    </row>
    <row r="13">
      <c r="B13" s="65" t="s">
        <v>186</v>
      </c>
      <c r="C13" s="61"/>
      <c r="D13" s="61"/>
      <c r="E13" s="61"/>
      <c r="F13" s="61"/>
      <c r="G13" s="61"/>
      <c r="H13" s="61"/>
      <c r="I13" s="61"/>
      <c r="J13" s="61"/>
      <c r="K13" s="61"/>
      <c r="L13" s="61"/>
      <c r="M13" s="61"/>
      <c r="N13" s="61"/>
      <c r="O13" s="61"/>
      <c r="P13" s="61"/>
      <c r="Q13" s="61"/>
      <c r="R13" s="61"/>
      <c r="S13" s="61"/>
      <c r="T13" s="61"/>
      <c r="U13" s="61"/>
      <c r="V13" s="61"/>
      <c r="W13" s="61"/>
      <c r="X13" s="61"/>
      <c r="Y13" s="61"/>
      <c r="Z13" s="68"/>
    </row>
    <row r="14">
      <c r="B14" s="63" t="s">
        <v>147</v>
      </c>
      <c r="C14" s="62" t="s">
        <v>1448</v>
      </c>
      <c r="D14" s="62" t="s">
        <v>1978</v>
      </c>
      <c r="E14" s="62" t="s">
        <v>749</v>
      </c>
      <c r="F14" s="62" t="s">
        <v>1583</v>
      </c>
      <c r="G14" s="62" t="s">
        <v>1448</v>
      </c>
      <c r="H14" s="62" t="s">
        <v>1978</v>
      </c>
      <c r="I14" s="62" t="s">
        <v>1069</v>
      </c>
      <c r="J14" s="62" t="s">
        <v>1070</v>
      </c>
      <c r="K14" s="62" t="s">
        <v>1154</v>
      </c>
      <c r="L14" s="62" t="s">
        <v>1159</v>
      </c>
      <c r="M14" s="62" t="s">
        <v>1071</v>
      </c>
      <c r="N14" s="62" t="s">
        <v>768</v>
      </c>
      <c r="O14" s="62" t="s">
        <v>1081</v>
      </c>
      <c r="P14" s="62" t="s">
        <v>1086</v>
      </c>
      <c r="Q14" s="62" t="s">
        <v>1074</v>
      </c>
      <c r="R14" s="62" t="s">
        <v>1079</v>
      </c>
      <c r="S14" s="62" t="s">
        <v>1163</v>
      </c>
      <c r="T14" s="62" t="s">
        <v>1979</v>
      </c>
      <c r="U14" s="62" t="s">
        <v>1076</v>
      </c>
      <c r="V14" s="62" t="s">
        <v>1164</v>
      </c>
      <c r="W14" s="62" t="s">
        <v>1165</v>
      </c>
      <c r="X14" s="62" t="s">
        <v>1167</v>
      </c>
      <c r="Y14" s="62" t="s">
        <v>1097</v>
      </c>
      <c r="Z14" s="69" t="s">
        <v>1098</v>
      </c>
    </row>
    <row r="15">
      <c r="B15" s="64" t="s">
        <v>160</v>
      </c>
      <c r="C15" s="60" t="s">
        <v>1855</v>
      </c>
      <c r="D15" s="60" t="s">
        <v>1856</v>
      </c>
      <c r="E15" s="60" t="s">
        <v>1855</v>
      </c>
      <c r="F15" s="60" t="s">
        <v>1856</v>
      </c>
      <c r="G15" s="60" t="s">
        <v>1855</v>
      </c>
      <c r="H15" s="60" t="s">
        <v>1980</v>
      </c>
      <c r="I15" s="60" t="s">
        <v>1850</v>
      </c>
      <c r="J15" s="60" t="s">
        <v>1856</v>
      </c>
      <c r="K15" s="60" t="s">
        <v>1852</v>
      </c>
      <c r="L15" s="60" t="s">
        <v>1857</v>
      </c>
      <c r="M15" s="60" t="s">
        <v>1850</v>
      </c>
      <c r="N15" s="60" t="s">
        <v>1856</v>
      </c>
      <c r="O15" s="60" t="s">
        <v>1855</v>
      </c>
      <c r="P15" s="60" t="s">
        <v>1849</v>
      </c>
      <c r="Q15" s="60" t="s">
        <v>1855</v>
      </c>
      <c r="R15" s="60" t="s">
        <v>1980</v>
      </c>
      <c r="S15" s="60" t="s">
        <v>1855</v>
      </c>
      <c r="T15" s="60" t="s">
        <v>1980</v>
      </c>
      <c r="U15" s="60" t="s">
        <v>1981</v>
      </c>
      <c r="V15" s="60" t="s">
        <v>1849</v>
      </c>
      <c r="W15" s="60" t="s">
        <v>1859</v>
      </c>
      <c r="X15" s="60" t="s">
        <v>1856</v>
      </c>
      <c r="Y15" s="60" t="s">
        <v>1982</v>
      </c>
      <c r="Z15" s="67" t="s">
        <v>1983</v>
      </c>
    </row>
    <row r="16">
      <c r="B16" s="66" t="s">
        <v>173</v>
      </c>
      <c r="C16" s="46" t="s">
        <v>1095</v>
      </c>
      <c r="D16" s="46" t="s">
        <v>1189</v>
      </c>
      <c r="E16" s="46" t="s">
        <v>1095</v>
      </c>
      <c r="F16" s="46" t="s">
        <v>1101</v>
      </c>
      <c r="G16" s="46" t="s">
        <v>1095</v>
      </c>
      <c r="H16" s="46" t="s">
        <v>1189</v>
      </c>
      <c r="I16" s="46" t="s">
        <v>1095</v>
      </c>
      <c r="J16" s="46" t="s">
        <v>1984</v>
      </c>
      <c r="K16" s="46" t="s">
        <v>1095</v>
      </c>
      <c r="L16" s="46" t="s">
        <v>1984</v>
      </c>
      <c r="M16" s="46" t="s">
        <v>1170</v>
      </c>
      <c r="N16" s="46" t="s">
        <v>1985</v>
      </c>
      <c r="O16" s="46" t="s">
        <v>1170</v>
      </c>
      <c r="P16" s="46" t="s">
        <v>1986</v>
      </c>
      <c r="Q16" s="46" t="s">
        <v>1987</v>
      </c>
      <c r="R16" s="46" t="s">
        <v>1988</v>
      </c>
      <c r="S16" s="46" t="s">
        <v>1168</v>
      </c>
      <c r="T16" s="46" t="s">
        <v>1989</v>
      </c>
      <c r="U16" s="46" t="s">
        <v>1990</v>
      </c>
      <c r="V16" s="46" t="s">
        <v>1989</v>
      </c>
      <c r="W16" s="46" t="s">
        <v>1990</v>
      </c>
      <c r="X16" s="46" t="s">
        <v>1989</v>
      </c>
      <c r="Y16" s="46" t="s">
        <v>1182</v>
      </c>
      <c r="Z16" s="58" t="s">
        <v>1991</v>
      </c>
    </row>
    <row r="17">
      <c r="B17" t="s">
        <v>223</v>
      </c>
    </row>
    <row r="18">
      <c r="B18" t="s">
        <v>224</v>
      </c>
    </row>
  </sheetData>
  <sheetProtection selectLockedCells="0" selectUnlockedCells="0" objects="1" sheet="1"/>
  <mergeCells count="14">
    <mergeCell ref="C2:Z2"/>
    <mergeCell ref="C8:Z8"/>
    <mergeCell ref="C7:D7"/>
    <mergeCell ref="E7:F7"/>
    <mergeCell ref="G7:H7"/>
    <mergeCell ref="I7:J7"/>
    <mergeCell ref="K7:L7"/>
    <mergeCell ref="M7:N7"/>
    <mergeCell ref="O7:P7"/>
    <mergeCell ref="Q7:R7"/>
    <mergeCell ref="S7:T7"/>
    <mergeCell ref="U7:V7"/>
    <mergeCell ref="W7:X7"/>
    <mergeCell ref="Y7:Z7"/>
  </mergeCells>
  <hyperlinks>
    <hyperlink ref="C2:J2" display="TOC" location="TOC!A1"/>
    <hyperlink ref="C2" display="Table of Contents" location="'Table of contents'!A1"/>
  </hyperlinks>
  <pageMargins left="0.7" right="0.7" top="0.75" bottom="0.75" header="0.3" footer="0.3"/>
  <pageSetup paperSize="9" orientation="portrait" r:id="rId2"/>
  <drawing r:id="rId1"/>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tabColor theme="9"/>
  </sheetPr>
  <dimension ref="A1"/>
  <sheetViews>
    <sheetView showGridLines="0" showRowColHeaders="0" workbookViewId="0">
      <pane xSplit="2" ySplit="8" topLeftCell="C9" activePane="bottomRight" state="frozen"/>
      <selection pane="topRight" activeCell="B1" sqref="B1"/>
      <selection pane="bottomLeft" activeCell="A6" sqref="A6"/>
      <selection pane="bottomRight" activeCell="B2" sqref="B2"/>
    </sheetView>
  </sheetViews>
  <sheetFormatPr defaultRowHeight="15.0" baseColWidth="10"/>
  <cols>
    <col min="1" max="1" width="1.5" hidden="0" customWidth="1"/>
    <col min="2" max="2" width="35.83203125" hidden="0" customWidth="1"/>
  </cols>
  <sheetData>
    <row r="1" ht="9" customHeight="1"/>
    <row r="2" ht="39.950000000000003" customHeight="1">
      <c r="B2" s="56"/>
      <c r="C2" s="47" t="s">
        <v>0</v>
      </c>
      <c r="D2" s="48"/>
      <c r="E2" s="48"/>
      <c r="F2" s="48"/>
      <c r="G2" s="48"/>
      <c r="H2" s="48"/>
      <c r="I2" s="48"/>
      <c r="J2" s="48"/>
      <c r="K2" s="48"/>
      <c r="L2" s="48"/>
      <c r="M2" s="48"/>
      <c r="N2" s="59"/>
    </row>
    <row r="3" ht="6.95" customHeight="1">
      <c r="B3" s="32"/>
      <c r="N3" s="34"/>
    </row>
    <row r="4" ht="13.5" customHeight="1">
      <c r="B4" s="50" t="s">
        <v>1992</v>
      </c>
      <c r="N4" s="34"/>
    </row>
    <row r="5" ht="12" customHeight="1">
      <c r="B5" s="53" t="s">
        <v>36</v>
      </c>
      <c r="N5" s="34"/>
    </row>
    <row r="6" ht="6.95" customHeight="1">
      <c r="B6" s="51"/>
      <c r="C6" s="41"/>
      <c r="D6" s="42"/>
      <c r="E6" s="42"/>
      <c r="F6" s="42"/>
      <c r="G6" s="42"/>
      <c r="H6" s="42"/>
      <c r="I6" s="42"/>
      <c r="J6" s="42"/>
      <c r="K6" s="42"/>
      <c r="L6" s="42"/>
      <c r="M6" s="42"/>
      <c r="N6" s="34"/>
    </row>
    <row r="7" ht="12" customHeight="1">
      <c r="B7" s="54"/>
      <c r="C7" s="45" t="s">
        <v>67</v>
      </c>
      <c r="D7" s="45" t="s">
        <v>68</v>
      </c>
      <c r="E7" s="45" t="s">
        <v>69</v>
      </c>
      <c r="F7" s="45" t="s">
        <v>70</v>
      </c>
      <c r="G7" s="45" t="s">
        <v>71</v>
      </c>
      <c r="H7" s="45" t="s">
        <v>72</v>
      </c>
      <c r="I7" s="45" t="s">
        <v>73</v>
      </c>
      <c r="J7" s="45" t="s">
        <v>74</v>
      </c>
      <c r="K7" s="45" t="s">
        <v>75</v>
      </c>
      <c r="L7" s="45" t="s">
        <v>76</v>
      </c>
      <c r="M7" s="45" t="s">
        <v>77</v>
      </c>
      <c r="N7" s="57" t="s">
        <v>78</v>
      </c>
    </row>
    <row r="8">
      <c r="B8" s="49"/>
      <c r="C8" s="43" t="s">
        <v>54</v>
      </c>
      <c r="D8" s="44"/>
      <c r="E8" s="44"/>
      <c r="F8" s="44"/>
      <c r="G8" s="44"/>
      <c r="H8" s="44"/>
      <c r="I8" s="44"/>
      <c r="J8" s="44"/>
      <c r="K8" s="44"/>
      <c r="L8" s="44"/>
      <c r="M8" s="44"/>
      <c r="N8" s="34"/>
    </row>
    <row r="9">
      <c r="B9" s="65" t="s">
        <v>146</v>
      </c>
      <c r="C9" s="61"/>
      <c r="D9" s="61"/>
      <c r="E9" s="61"/>
      <c r="F9" s="61"/>
      <c r="G9" s="61"/>
      <c r="H9" s="61"/>
      <c r="I9" s="61"/>
      <c r="J9" s="61"/>
      <c r="K9" s="61"/>
      <c r="L9" s="61"/>
      <c r="M9" s="61"/>
      <c r="N9" s="68"/>
    </row>
    <row r="10">
      <c r="B10" s="63" t="s">
        <v>147</v>
      </c>
      <c r="C10" s="62" t="s">
        <v>626</v>
      </c>
      <c r="D10" s="62" t="s">
        <v>1007</v>
      </c>
      <c r="E10" s="62" t="s">
        <v>1021</v>
      </c>
      <c r="F10" s="62" t="s">
        <v>631</v>
      </c>
      <c r="G10" s="62" t="s">
        <v>1022</v>
      </c>
      <c r="H10" s="62" t="s">
        <v>1021</v>
      </c>
      <c r="I10" s="62" t="s">
        <v>631</v>
      </c>
      <c r="J10" s="62" t="s">
        <v>631</v>
      </c>
      <c r="K10" s="62" t="s">
        <v>628</v>
      </c>
      <c r="L10" s="62" t="s">
        <v>1011</v>
      </c>
      <c r="M10" s="62" t="s">
        <v>624</v>
      </c>
      <c r="N10" s="69" t="s">
        <v>1356</v>
      </c>
    </row>
    <row r="11">
      <c r="B11" s="64" t="s">
        <v>160</v>
      </c>
      <c r="C11" s="60" t="s">
        <v>1013</v>
      </c>
      <c r="D11" s="60" t="s">
        <v>619</v>
      </c>
      <c r="E11" s="60" t="s">
        <v>1117</v>
      </c>
      <c r="F11" s="60" t="s">
        <v>1351</v>
      </c>
      <c r="G11" s="60" t="s">
        <v>1117</v>
      </c>
      <c r="H11" s="60" t="s">
        <v>80</v>
      </c>
      <c r="I11" s="60" t="s">
        <v>1020</v>
      </c>
      <c r="J11" s="60" t="s">
        <v>1523</v>
      </c>
      <c r="K11" s="60" t="s">
        <v>631</v>
      </c>
      <c r="L11" s="60" t="s">
        <v>1525</v>
      </c>
      <c r="M11" s="60" t="s">
        <v>1523</v>
      </c>
      <c r="N11" s="67" t="s">
        <v>1011</v>
      </c>
    </row>
    <row r="12">
      <c r="B12" s="63" t="s">
        <v>173</v>
      </c>
      <c r="C12" s="62" t="s">
        <v>1020</v>
      </c>
      <c r="D12" s="62" t="s">
        <v>1195</v>
      </c>
      <c r="E12" s="62" t="s">
        <v>83</v>
      </c>
      <c r="F12" s="62" t="s">
        <v>1993</v>
      </c>
      <c r="G12" s="62" t="s">
        <v>93</v>
      </c>
      <c r="H12" s="62" t="s">
        <v>637</v>
      </c>
      <c r="I12" s="62" t="s">
        <v>95</v>
      </c>
      <c r="J12" s="62" t="s">
        <v>621</v>
      </c>
      <c r="K12" s="62" t="s">
        <v>1196</v>
      </c>
      <c r="L12" s="62" t="s">
        <v>622</v>
      </c>
      <c r="M12" s="62" t="s">
        <v>1994</v>
      </c>
      <c r="N12" s="69" t="s">
        <v>1201</v>
      </c>
    </row>
    <row r="13">
      <c r="B13" s="65" t="s">
        <v>186</v>
      </c>
      <c r="C13" s="61"/>
      <c r="D13" s="61"/>
      <c r="E13" s="61"/>
      <c r="F13" s="61"/>
      <c r="G13" s="61"/>
      <c r="H13" s="61"/>
      <c r="I13" s="61"/>
      <c r="J13" s="61"/>
      <c r="K13" s="61"/>
      <c r="L13" s="61"/>
      <c r="M13" s="61"/>
      <c r="N13" s="68"/>
    </row>
    <row r="14">
      <c r="B14" s="63" t="s">
        <v>147</v>
      </c>
      <c r="C14" s="62" t="s">
        <v>1995</v>
      </c>
      <c r="D14" s="62" t="s">
        <v>1996</v>
      </c>
      <c r="E14" s="62" t="s">
        <v>1997</v>
      </c>
      <c r="F14" s="62" t="s">
        <v>1998</v>
      </c>
      <c r="G14" s="62" t="s">
        <v>1033</v>
      </c>
      <c r="H14" s="62" t="s">
        <v>1999</v>
      </c>
      <c r="I14" s="62" t="s">
        <v>2000</v>
      </c>
      <c r="J14" s="62" t="s">
        <v>1895</v>
      </c>
      <c r="K14" s="62" t="s">
        <v>2001</v>
      </c>
      <c r="L14" s="62" t="s">
        <v>2002</v>
      </c>
      <c r="M14" s="62" t="s">
        <v>2003</v>
      </c>
      <c r="N14" s="69" t="s">
        <v>2004</v>
      </c>
    </row>
    <row r="15">
      <c r="B15" s="64" t="s">
        <v>160</v>
      </c>
      <c r="C15" s="60" t="s">
        <v>2005</v>
      </c>
      <c r="D15" s="60" t="s">
        <v>2006</v>
      </c>
      <c r="E15" s="60" t="s">
        <v>2007</v>
      </c>
      <c r="F15" s="60" t="s">
        <v>2008</v>
      </c>
      <c r="G15" s="60" t="s">
        <v>1048</v>
      </c>
      <c r="H15" s="60" t="s">
        <v>1900</v>
      </c>
      <c r="I15" s="60" t="s">
        <v>2009</v>
      </c>
      <c r="J15" s="60" t="s">
        <v>1545</v>
      </c>
      <c r="K15" s="60" t="s">
        <v>2010</v>
      </c>
      <c r="L15" s="60" t="s">
        <v>2011</v>
      </c>
      <c r="M15" s="60" t="s">
        <v>2011</v>
      </c>
      <c r="N15" s="67" t="s">
        <v>2012</v>
      </c>
    </row>
    <row r="16">
      <c r="B16" s="66" t="s">
        <v>173</v>
      </c>
      <c r="C16" s="46" t="s">
        <v>2013</v>
      </c>
      <c r="D16" s="46" t="s">
        <v>2014</v>
      </c>
      <c r="E16" s="46" t="s">
        <v>2015</v>
      </c>
      <c r="F16" s="46" t="s">
        <v>2016</v>
      </c>
      <c r="G16" s="46" t="s">
        <v>2017</v>
      </c>
      <c r="H16" s="46" t="s">
        <v>2018</v>
      </c>
      <c r="I16" s="46" t="s">
        <v>2019</v>
      </c>
      <c r="J16" s="46" t="s">
        <v>2020</v>
      </c>
      <c r="K16" s="46" t="s">
        <v>2021</v>
      </c>
      <c r="L16" s="46" t="s">
        <v>2022</v>
      </c>
      <c r="M16" s="46" t="s">
        <v>2023</v>
      </c>
      <c r="N16" s="58" t="s">
        <v>2024</v>
      </c>
    </row>
    <row r="17">
      <c r="B17" t="s">
        <v>223</v>
      </c>
    </row>
    <row r="18">
      <c r="B18" t="s">
        <v>224</v>
      </c>
    </row>
  </sheetData>
  <sheetProtection selectLockedCells="0" selectUnlockedCells="0" objects="1" sheet="1"/>
  <mergeCells count="14">
    <mergeCell ref="C2:N2"/>
    <mergeCell ref="C8:N8"/>
    <mergeCell ref="C7:C7"/>
    <mergeCell ref="D7:D7"/>
    <mergeCell ref="E7:E7"/>
    <mergeCell ref="F7:F7"/>
    <mergeCell ref="G7:G7"/>
    <mergeCell ref="H7:H7"/>
    <mergeCell ref="I7:I7"/>
    <mergeCell ref="J7:J7"/>
    <mergeCell ref="K7:K7"/>
    <mergeCell ref="L7:L7"/>
    <mergeCell ref="M7:M7"/>
    <mergeCell ref="N7:N7"/>
  </mergeCells>
  <hyperlinks>
    <hyperlink ref="C2:J2" display="TOC" location="TOC!A1"/>
    <hyperlink ref="C2" display="Table of Contents" location="'Table of contents'!A1"/>
  </hyperlinks>
  <pageMargins left="0.7" right="0.7" top="0.75" bottom="0.75" header="0.3" footer="0.3"/>
  <pageSetup paperSize="9" orientation="portrait" r:id="rId2"/>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tabColor theme="7"/>
  </sheetPr>
  <dimension ref="A1"/>
  <sheetViews>
    <sheetView showGridLines="0" showRowColHeaders="0" zoomScale="130" zoomScaleNormal="130" workbookViewId="0">
      <selection activeCell="C2" sqref="C2:D2"/>
    </sheetView>
  </sheetViews>
  <sheetFormatPr defaultRowHeight="15.0" baseColWidth="10"/>
  <cols>
    <col min="1" max="1" width="1.5" hidden="0" customWidth="1"/>
    <col min="2" max="2" width="2.83203125" hidden="0" customWidth="1"/>
    <col min="3" max="3" width="120.83203125" hidden="0" customWidth="1"/>
    <col min="4" max="4" width="2.83203125" hidden="0" customWidth="1"/>
  </cols>
  <sheetData>
    <row r="1" ht="9" customHeight="1"/>
    <row r="2" ht="39.950000000000003" customHeight="1">
      <c r="B2" s="35"/>
      <c r="C2" s="14" t="s">
        <v>2</v>
      </c>
      <c r="D2" s="14"/>
    </row>
    <row r="3">
      <c r="B3" s="32"/>
      <c r="D3" s="34"/>
    </row>
    <row r="4">
      <c r="B4" s="32"/>
      <c r="C4" s="37" t="s">
        <v>29</v>
      </c>
      <c r="D4" s="34"/>
    </row>
    <row r="5">
      <c r="B5" s="32"/>
      <c r="C5" s="38" t="s">
        <v>30</v>
      </c>
      <c r="D5" s="34"/>
    </row>
    <row r="6">
      <c r="B6" s="32"/>
      <c r="C6" s="38"/>
      <c r="D6" s="34"/>
    </row>
    <row r="7">
      <c r="B7" s="32"/>
      <c r="C7" s="37" t="s">
        <v>31</v>
      </c>
      <c r="D7" s="34"/>
    </row>
    <row r="8">
      <c r="B8" s="32"/>
      <c r="C8" s="38" t="s">
        <v>32</v>
      </c>
      <c r="D8" s="34"/>
    </row>
    <row r="9">
      <c r="B9" s="32"/>
      <c r="C9" s="38"/>
      <c r="D9" s="34"/>
    </row>
    <row r="10">
      <c r="B10" s="32"/>
      <c r="C10" s="37" t="s">
        <v>33</v>
      </c>
      <c r="D10" s="34"/>
    </row>
    <row r="11">
      <c r="B11" s="32"/>
      <c r="C11" s="38" t="s">
        <v>34</v>
      </c>
      <c r="D11" s="34"/>
    </row>
    <row r="12">
      <c r="B12" s="32"/>
      <c r="C12" s="36" t="str">
        <f>=HYPERLINK("https://www.act.gov.au/directorates-and-agencies/act-health/data-statistics-and-surveys/healthstats-act/data-collections/act-maternal-and-perinatal-data-collection", "ACT Maternal Perinatal Data Collection")</f>
      </c>
      <c r="D12" s="34"/>
    </row>
    <row r="13">
      <c r="B13" s="32"/>
      <c r="C13" s="38"/>
      <c r="D13" s="34"/>
    </row>
    <row r="14">
      <c r="B14" s="32"/>
      <c r="C14" s="37" t="s">
        <v>36</v>
      </c>
      <c r="D14" s="34"/>
    </row>
    <row r="15">
      <c r="B15" s="32"/>
      <c r="C15" s="38" t="s">
        <v>37</v>
      </c>
      <c r="D15" s="34"/>
    </row>
    <row r="16">
      <c r="B16" s="32"/>
      <c r="C16" s="38"/>
      <c r="D16" s="34"/>
    </row>
    <row r="17">
      <c r="B17" s="32"/>
      <c r="C17" s="37" t="s">
        <v>38</v>
      </c>
      <c r="D17" s="34"/>
    </row>
    <row r="18">
      <c r="B18" s="32"/>
      <c r="C18" s="38" t="s">
        <v>39</v>
      </c>
      <c r="D18" s="34"/>
    </row>
    <row r="19">
      <c r="B19" s="32"/>
      <c r="C19" s="38" t="s">
        <v>40</v>
      </c>
      <c r="D19" s="34"/>
    </row>
    <row r="20">
      <c r="B20" s="32"/>
      <c r="C20" s="38"/>
      <c r="D20" s="34"/>
    </row>
    <row r="21">
      <c r="B21" s="40"/>
      <c r="C21" s="39"/>
      <c r="D21" s="33"/>
    </row>
  </sheetData>
  <sheetProtection selectLockedCells="0" selectUnlockedCells="0" objects="1" sheet="1"/>
  <mergeCells count="1">
    <mergeCell ref="C2:D2"/>
  </mergeCells>
  <conditionalFormatting sqref="C2">
    <cfRule type="colorScale" priority="1">
      <colorScale>
        <cfvo type="min"/>
        <cfvo type="percentile" val="20"/>
        <cfvo type="max"/>
        <color theme="0"/>
        <color theme="0"/>
        <color theme="4"/>
      </colorScale>
    </cfRule>
  </conditionalFormatting>
  <hyperlinks>
    <hyperlink ref="C2:D2" display="Table of contents" location="'Table of contents'!A1"/>
  </hyperlinks>
  <pageMargins left="0.7" right="0.7" top="0.75" bottom="0.75" header="0.3" footer="0.3"/>
  <pageSetup paperSize="9" orientation="portrait" r:id="rId2"/>
  <drawing r:id="rId1"/>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tabColor theme="9"/>
  </sheetPr>
  <dimension ref="A1"/>
  <sheetViews>
    <sheetView showGridLines="0" showRowColHeaders="0" workbookViewId="0">
      <pane xSplit="2" ySplit="8" topLeftCell="C9" activePane="bottomRight" state="frozen"/>
      <selection pane="topRight" activeCell="B1" sqref="B1"/>
      <selection pane="bottomLeft" activeCell="A6" sqref="A6"/>
      <selection pane="bottomRight" activeCell="B2" sqref="B2"/>
    </sheetView>
  </sheetViews>
  <sheetFormatPr defaultRowHeight="15.0" baseColWidth="10"/>
  <cols>
    <col min="1" max="1" width="1.5" hidden="0" customWidth="1"/>
    <col min="2" max="2" width="35.83203125" hidden="0" customWidth="1"/>
  </cols>
  <sheetData>
    <row r="1" ht="9" customHeight="1"/>
    <row r="2" ht="39.950000000000003" customHeight="1">
      <c r="B2" s="56"/>
      <c r="C2" s="47" t="s">
        <v>0</v>
      </c>
      <c r="D2" s="48"/>
      <c r="E2" s="48"/>
      <c r="F2" s="48"/>
      <c r="G2" s="48"/>
      <c r="H2" s="48"/>
      <c r="I2" s="48"/>
      <c r="J2" s="48"/>
      <c r="K2" s="48"/>
      <c r="L2" s="48"/>
      <c r="M2" s="48"/>
      <c r="N2" s="48"/>
      <c r="O2" s="48"/>
      <c r="P2" s="48"/>
      <c r="Q2" s="48"/>
      <c r="R2" s="48"/>
      <c r="S2" s="48"/>
      <c r="T2" s="48"/>
      <c r="U2" s="48"/>
      <c r="V2" s="48"/>
      <c r="W2" s="48"/>
      <c r="X2" s="48"/>
      <c r="Y2" s="48"/>
      <c r="Z2" s="59"/>
    </row>
    <row r="3" ht="6.95" customHeight="1">
      <c r="B3" s="32"/>
      <c r="Z3" s="34"/>
    </row>
    <row r="4" ht="13.5" customHeight="1">
      <c r="B4" s="50" t="s">
        <v>2025</v>
      </c>
      <c r="Z4" s="34"/>
    </row>
    <row r="5" ht="12" customHeight="1">
      <c r="B5" s="53" t="s">
        <v>36</v>
      </c>
      <c r="Z5" s="34"/>
    </row>
    <row r="6" ht="6.95" customHeight="1">
      <c r="B6" s="51"/>
      <c r="C6" s="41"/>
      <c r="D6" s="42"/>
      <c r="E6" s="42"/>
      <c r="F6" s="42"/>
      <c r="G6" s="42"/>
      <c r="H6" s="42"/>
      <c r="I6" s="42"/>
      <c r="J6" s="42"/>
      <c r="K6" s="42"/>
      <c r="L6" s="42"/>
      <c r="M6" s="42"/>
      <c r="Z6" s="34"/>
    </row>
    <row r="7" ht="12" customHeight="1">
      <c r="B7" s="54"/>
      <c r="C7" s="45" t="s">
        <v>67</v>
      </c>
      <c r="D7" s="45" t="s">
        <v>67</v>
      </c>
      <c r="E7" s="45" t="s">
        <v>68</v>
      </c>
      <c r="F7" s="45" t="s">
        <v>68</v>
      </c>
      <c r="G7" s="45" t="s">
        <v>69</v>
      </c>
      <c r="H7" s="45" t="s">
        <v>69</v>
      </c>
      <c r="I7" s="45" t="s">
        <v>70</v>
      </c>
      <c r="J7" s="45" t="s">
        <v>70</v>
      </c>
      <c r="K7" s="45" t="s">
        <v>71</v>
      </c>
      <c r="L7" s="45" t="s">
        <v>71</v>
      </c>
      <c r="M7" s="45" t="s">
        <v>72</v>
      </c>
      <c r="N7" s="45" t="s">
        <v>72</v>
      </c>
      <c r="O7" s="45" t="s">
        <v>73</v>
      </c>
      <c r="P7" s="45" t="s">
        <v>73</v>
      </c>
      <c r="Q7" s="45" t="s">
        <v>74</v>
      </c>
      <c r="R7" s="45" t="s">
        <v>74</v>
      </c>
      <c r="S7" s="45" t="s">
        <v>75</v>
      </c>
      <c r="T7" s="45" t="s">
        <v>75</v>
      </c>
      <c r="U7" s="45" t="s">
        <v>76</v>
      </c>
      <c r="V7" s="45" t="s">
        <v>76</v>
      </c>
      <c r="W7" s="45" t="s">
        <v>77</v>
      </c>
      <c r="X7" s="45" t="s">
        <v>77</v>
      </c>
      <c r="Y7" s="45" t="s">
        <v>78</v>
      </c>
      <c r="Z7" s="57" t="s">
        <v>78</v>
      </c>
    </row>
    <row r="8">
      <c r="B8" s="49"/>
      <c r="C8" s="43" t="s">
        <v>226</v>
      </c>
      <c r="D8" s="44"/>
      <c r="E8" s="44"/>
      <c r="F8" s="44"/>
      <c r="G8" s="44"/>
      <c r="H8" s="44"/>
      <c r="I8" s="44"/>
      <c r="J8" s="44"/>
      <c r="K8" s="44"/>
      <c r="L8" s="44"/>
      <c r="M8" s="44"/>
      <c r="Z8" s="34"/>
    </row>
    <row r="9">
      <c r="B9" s="65" t="s">
        <v>146</v>
      </c>
      <c r="C9" s="61"/>
      <c r="D9" s="61"/>
      <c r="E9" s="61"/>
      <c r="F9" s="61"/>
      <c r="G9" s="61"/>
      <c r="H9" s="61"/>
      <c r="I9" s="61"/>
      <c r="J9" s="61"/>
      <c r="K9" s="61"/>
      <c r="L9" s="61"/>
      <c r="M9" s="61"/>
      <c r="N9" s="61"/>
      <c r="O9" s="61"/>
      <c r="P9" s="61"/>
      <c r="Q9" s="61"/>
      <c r="R9" s="61"/>
      <c r="S9" s="61"/>
      <c r="T9" s="61"/>
      <c r="U9" s="61"/>
      <c r="V9" s="61"/>
      <c r="W9" s="61"/>
      <c r="X9" s="61"/>
      <c r="Y9" s="61"/>
      <c r="Z9" s="68"/>
    </row>
    <row r="10">
      <c r="B10" s="63" t="s">
        <v>147</v>
      </c>
      <c r="C10" s="62" t="s">
        <v>702</v>
      </c>
      <c r="D10" s="62" t="s">
        <v>703</v>
      </c>
      <c r="E10" s="62" t="s">
        <v>702</v>
      </c>
      <c r="F10" s="62" t="s">
        <v>703</v>
      </c>
      <c r="G10" s="62" t="s">
        <v>702</v>
      </c>
      <c r="H10" s="62" t="s">
        <v>703</v>
      </c>
      <c r="I10" s="62" t="s">
        <v>702</v>
      </c>
      <c r="J10" s="62" t="s">
        <v>703</v>
      </c>
      <c r="K10" s="62" t="s">
        <v>702</v>
      </c>
      <c r="L10" s="62" t="s">
        <v>703</v>
      </c>
      <c r="M10" s="62" t="s">
        <v>702</v>
      </c>
      <c r="N10" s="62" t="s">
        <v>703</v>
      </c>
      <c r="O10" s="62" t="s">
        <v>702</v>
      </c>
      <c r="P10" s="62" t="s">
        <v>703</v>
      </c>
      <c r="Q10" s="62" t="s">
        <v>702</v>
      </c>
      <c r="R10" s="62" t="s">
        <v>703</v>
      </c>
      <c r="S10" s="62" t="s">
        <v>702</v>
      </c>
      <c r="T10" s="62" t="s">
        <v>703</v>
      </c>
      <c r="U10" s="62" t="s">
        <v>702</v>
      </c>
      <c r="V10" s="62" t="s">
        <v>703</v>
      </c>
      <c r="W10" s="62" t="s">
        <v>2026</v>
      </c>
      <c r="X10" s="62" t="s">
        <v>2027</v>
      </c>
      <c r="Y10" s="62" t="s">
        <v>702</v>
      </c>
      <c r="Z10" s="69" t="s">
        <v>703</v>
      </c>
    </row>
    <row r="11">
      <c r="B11" s="64" t="s">
        <v>160</v>
      </c>
      <c r="C11" s="60" t="s">
        <v>702</v>
      </c>
      <c r="D11" s="60" t="s">
        <v>703</v>
      </c>
      <c r="E11" s="60" t="s">
        <v>1563</v>
      </c>
      <c r="F11" s="60" t="s">
        <v>2028</v>
      </c>
      <c r="G11" s="60" t="s">
        <v>118</v>
      </c>
      <c r="H11" s="60" t="s">
        <v>2029</v>
      </c>
      <c r="I11" s="60" t="s">
        <v>127</v>
      </c>
      <c r="J11" s="60" t="s">
        <v>2030</v>
      </c>
      <c r="K11" s="60" t="s">
        <v>118</v>
      </c>
      <c r="L11" s="60" t="s">
        <v>2031</v>
      </c>
      <c r="M11" s="60" t="s">
        <v>104</v>
      </c>
      <c r="N11" s="60" t="s">
        <v>2032</v>
      </c>
      <c r="O11" s="60" t="s">
        <v>1431</v>
      </c>
      <c r="P11" s="60" t="s">
        <v>2033</v>
      </c>
      <c r="Q11" s="60" t="s">
        <v>2034</v>
      </c>
      <c r="R11" s="60" t="s">
        <v>2035</v>
      </c>
      <c r="S11" s="60" t="s">
        <v>702</v>
      </c>
      <c r="T11" s="60" t="s">
        <v>703</v>
      </c>
      <c r="U11" s="60" t="s">
        <v>2036</v>
      </c>
      <c r="V11" s="60" t="s">
        <v>2037</v>
      </c>
      <c r="W11" s="60" t="s">
        <v>2038</v>
      </c>
      <c r="X11" s="60" t="s">
        <v>2039</v>
      </c>
      <c r="Y11" s="60" t="s">
        <v>702</v>
      </c>
      <c r="Z11" s="67" t="s">
        <v>703</v>
      </c>
    </row>
    <row r="12">
      <c r="B12" s="63" t="s">
        <v>173</v>
      </c>
      <c r="C12" s="62" t="s">
        <v>1064</v>
      </c>
      <c r="D12" s="62" t="s">
        <v>2040</v>
      </c>
      <c r="E12" s="62" t="s">
        <v>1414</v>
      </c>
      <c r="F12" s="62" t="s">
        <v>2041</v>
      </c>
      <c r="G12" s="62" t="s">
        <v>110</v>
      </c>
      <c r="H12" s="62" t="s">
        <v>2042</v>
      </c>
      <c r="I12" s="62" t="s">
        <v>139</v>
      </c>
      <c r="J12" s="62" t="s">
        <v>2043</v>
      </c>
      <c r="K12" s="62" t="s">
        <v>2044</v>
      </c>
      <c r="L12" s="62" t="s">
        <v>2045</v>
      </c>
      <c r="M12" s="62" t="s">
        <v>118</v>
      </c>
      <c r="N12" s="62" t="s">
        <v>2046</v>
      </c>
      <c r="O12" s="62" t="s">
        <v>1416</v>
      </c>
      <c r="P12" s="62" t="s">
        <v>2047</v>
      </c>
      <c r="Q12" s="62" t="s">
        <v>1434</v>
      </c>
      <c r="R12" s="62" t="s">
        <v>2048</v>
      </c>
      <c r="S12" s="62" t="s">
        <v>1058</v>
      </c>
      <c r="T12" s="62" t="s">
        <v>2049</v>
      </c>
      <c r="U12" s="62" t="s">
        <v>2050</v>
      </c>
      <c r="V12" s="62" t="s">
        <v>2051</v>
      </c>
      <c r="W12" s="62" t="s">
        <v>2052</v>
      </c>
      <c r="X12" s="62" t="s">
        <v>2053</v>
      </c>
      <c r="Y12" s="62" t="s">
        <v>1928</v>
      </c>
      <c r="Z12" s="69" t="s">
        <v>2054</v>
      </c>
    </row>
    <row r="13">
      <c r="B13" s="65" t="s">
        <v>186</v>
      </c>
      <c r="C13" s="61"/>
      <c r="D13" s="61"/>
      <c r="E13" s="61"/>
      <c r="F13" s="61"/>
      <c r="G13" s="61"/>
      <c r="H13" s="61"/>
      <c r="I13" s="61"/>
      <c r="J13" s="61"/>
      <c r="K13" s="61"/>
      <c r="L13" s="61"/>
      <c r="M13" s="61"/>
      <c r="N13" s="61"/>
      <c r="O13" s="61"/>
      <c r="P13" s="61"/>
      <c r="Q13" s="61"/>
      <c r="R13" s="61"/>
      <c r="S13" s="61"/>
      <c r="T13" s="61"/>
      <c r="U13" s="61"/>
      <c r="V13" s="61"/>
      <c r="W13" s="61"/>
      <c r="X13" s="61"/>
      <c r="Y13" s="61"/>
      <c r="Z13" s="68"/>
    </row>
    <row r="14">
      <c r="B14" s="63" t="s">
        <v>147</v>
      </c>
      <c r="C14" s="62" t="s">
        <v>751</v>
      </c>
      <c r="D14" s="62" t="s">
        <v>752</v>
      </c>
      <c r="E14" s="62" t="s">
        <v>1591</v>
      </c>
      <c r="F14" s="62" t="s">
        <v>2055</v>
      </c>
      <c r="G14" s="62" t="s">
        <v>1594</v>
      </c>
      <c r="H14" s="62" t="s">
        <v>2056</v>
      </c>
      <c r="I14" s="62" t="s">
        <v>1591</v>
      </c>
      <c r="J14" s="62" t="s">
        <v>2057</v>
      </c>
      <c r="K14" s="62" t="s">
        <v>756</v>
      </c>
      <c r="L14" s="62" t="s">
        <v>2058</v>
      </c>
      <c r="M14" s="62" t="s">
        <v>756</v>
      </c>
      <c r="N14" s="62" t="s">
        <v>2059</v>
      </c>
      <c r="O14" s="62" t="s">
        <v>1067</v>
      </c>
      <c r="P14" s="62" t="s">
        <v>2058</v>
      </c>
      <c r="Q14" s="62" t="s">
        <v>1577</v>
      </c>
      <c r="R14" s="62" t="s">
        <v>1586</v>
      </c>
      <c r="S14" s="62" t="s">
        <v>2060</v>
      </c>
      <c r="T14" s="62" t="s">
        <v>2061</v>
      </c>
      <c r="U14" s="62" t="s">
        <v>724</v>
      </c>
      <c r="V14" s="62" t="s">
        <v>2062</v>
      </c>
      <c r="W14" s="62" t="s">
        <v>1456</v>
      </c>
      <c r="X14" s="62" t="s">
        <v>1584</v>
      </c>
      <c r="Y14" s="62" t="s">
        <v>2063</v>
      </c>
      <c r="Z14" s="69" t="s">
        <v>2064</v>
      </c>
    </row>
    <row r="15">
      <c r="B15" s="64" t="s">
        <v>160</v>
      </c>
      <c r="C15" s="60" t="s">
        <v>1067</v>
      </c>
      <c r="D15" s="60" t="s">
        <v>2065</v>
      </c>
      <c r="E15" s="60" t="s">
        <v>2066</v>
      </c>
      <c r="F15" s="60" t="s">
        <v>2067</v>
      </c>
      <c r="G15" s="60" t="s">
        <v>134</v>
      </c>
      <c r="H15" s="60" t="s">
        <v>2068</v>
      </c>
      <c r="I15" s="60" t="s">
        <v>116</v>
      </c>
      <c r="J15" s="60" t="s">
        <v>2069</v>
      </c>
      <c r="K15" s="60" t="s">
        <v>1587</v>
      </c>
      <c r="L15" s="60" t="s">
        <v>1588</v>
      </c>
      <c r="M15" s="60" t="s">
        <v>116</v>
      </c>
      <c r="N15" s="60" t="s">
        <v>1599</v>
      </c>
      <c r="O15" s="60" t="s">
        <v>1591</v>
      </c>
      <c r="P15" s="60" t="s">
        <v>1592</v>
      </c>
      <c r="Q15" s="60" t="s">
        <v>1591</v>
      </c>
      <c r="R15" s="60" t="s">
        <v>2070</v>
      </c>
      <c r="S15" s="60" t="s">
        <v>116</v>
      </c>
      <c r="T15" s="60" t="s">
        <v>1601</v>
      </c>
      <c r="U15" s="60" t="s">
        <v>2071</v>
      </c>
      <c r="V15" s="60" t="s">
        <v>1593</v>
      </c>
      <c r="W15" s="60" t="s">
        <v>2072</v>
      </c>
      <c r="X15" s="60" t="s">
        <v>1599</v>
      </c>
      <c r="Y15" s="60" t="s">
        <v>1585</v>
      </c>
      <c r="Z15" s="67" t="s">
        <v>2073</v>
      </c>
    </row>
    <row r="16">
      <c r="B16" s="66" t="s">
        <v>173</v>
      </c>
      <c r="C16" s="46" t="s">
        <v>1577</v>
      </c>
      <c r="D16" s="46" t="s">
        <v>2073</v>
      </c>
      <c r="E16" s="46" t="s">
        <v>2066</v>
      </c>
      <c r="F16" s="46" t="s">
        <v>2074</v>
      </c>
      <c r="G16" s="46" t="s">
        <v>136</v>
      </c>
      <c r="H16" s="46" t="s">
        <v>2075</v>
      </c>
      <c r="I16" s="46" t="s">
        <v>1605</v>
      </c>
      <c r="J16" s="46" t="s">
        <v>1606</v>
      </c>
      <c r="K16" s="46" t="s">
        <v>116</v>
      </c>
      <c r="L16" s="46" t="s">
        <v>1602</v>
      </c>
      <c r="M16" s="46" t="s">
        <v>2066</v>
      </c>
      <c r="N16" s="46" t="s">
        <v>2074</v>
      </c>
      <c r="O16" s="46" t="s">
        <v>1591</v>
      </c>
      <c r="P16" s="46" t="s">
        <v>1604</v>
      </c>
      <c r="Q16" s="46" t="s">
        <v>1594</v>
      </c>
      <c r="R16" s="46" t="s">
        <v>2076</v>
      </c>
      <c r="S16" s="46" t="s">
        <v>1605</v>
      </c>
      <c r="T16" s="46" t="s">
        <v>1606</v>
      </c>
      <c r="U16" s="46" t="s">
        <v>2072</v>
      </c>
      <c r="V16" s="46" t="s">
        <v>1602</v>
      </c>
      <c r="W16" s="46" t="s">
        <v>1454</v>
      </c>
      <c r="X16" s="46" t="s">
        <v>1613</v>
      </c>
      <c r="Y16" s="46" t="s">
        <v>2077</v>
      </c>
      <c r="Z16" s="58" t="s">
        <v>2078</v>
      </c>
    </row>
    <row r="17">
      <c r="B17" t="s">
        <v>223</v>
      </c>
    </row>
    <row r="18">
      <c r="B18" t="s">
        <v>224</v>
      </c>
    </row>
  </sheetData>
  <sheetProtection selectLockedCells="0" selectUnlockedCells="0" objects="1" sheet="1"/>
  <mergeCells count="14">
    <mergeCell ref="C2:Z2"/>
    <mergeCell ref="C8:Z8"/>
    <mergeCell ref="C7:D7"/>
    <mergeCell ref="E7:F7"/>
    <mergeCell ref="G7:H7"/>
    <mergeCell ref="I7:J7"/>
    <mergeCell ref="K7:L7"/>
    <mergeCell ref="M7:N7"/>
    <mergeCell ref="O7:P7"/>
    <mergeCell ref="Q7:R7"/>
    <mergeCell ref="S7:T7"/>
    <mergeCell ref="U7:V7"/>
    <mergeCell ref="W7:X7"/>
    <mergeCell ref="Y7:Z7"/>
  </mergeCells>
  <hyperlinks>
    <hyperlink ref="C2:J2" display="TOC" location="TOC!A1"/>
    <hyperlink ref="C2" display="Table of Contents" location="'Table of contents'!A1"/>
  </hyperlinks>
  <pageMargins left="0.7" right="0.7" top="0.75" bottom="0.75" header="0.3" footer="0.3"/>
  <pageSetup paperSize="9" orientation="portrait" r:id="rId2"/>
  <drawing r:id="rId1"/>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tabColor theme="9"/>
  </sheetPr>
  <dimension ref="A1"/>
  <sheetViews>
    <sheetView showGridLines="0" showRowColHeaders="0" workbookViewId="0">
      <pane xSplit="2" ySplit="8" topLeftCell="C9" activePane="bottomRight" state="frozen"/>
      <selection pane="topRight" activeCell="B1" sqref="B1"/>
      <selection pane="bottomLeft" activeCell="A6" sqref="A6"/>
      <selection pane="bottomRight" activeCell="B2" sqref="B2"/>
    </sheetView>
  </sheetViews>
  <sheetFormatPr defaultRowHeight="15.0" baseColWidth="10"/>
  <cols>
    <col min="1" max="1" width="1.5" hidden="0" customWidth="1"/>
    <col min="2" max="2" width="35.83203125" hidden="0" customWidth="1"/>
  </cols>
  <sheetData>
    <row r="1" ht="9" customHeight="1"/>
    <row r="2" ht="39.950000000000003" customHeight="1">
      <c r="B2" s="56"/>
      <c r="C2" s="47" t="s">
        <v>0</v>
      </c>
      <c r="D2" s="48"/>
      <c r="E2" s="48"/>
      <c r="F2" s="48"/>
      <c r="G2" s="48"/>
      <c r="H2" s="48"/>
      <c r="I2" s="48"/>
      <c r="J2" s="48"/>
      <c r="K2" s="48"/>
      <c r="L2" s="48"/>
      <c r="M2" s="48"/>
      <c r="N2" s="59"/>
    </row>
    <row r="3" ht="6.95" customHeight="1">
      <c r="B3" s="32"/>
      <c r="N3" s="34"/>
    </row>
    <row r="4" ht="13.5" customHeight="1">
      <c r="B4" s="50" t="s">
        <v>2079</v>
      </c>
      <c r="N4" s="34"/>
    </row>
    <row r="5" ht="12" customHeight="1">
      <c r="B5" s="53" t="s">
        <v>36</v>
      </c>
      <c r="N5" s="34"/>
    </row>
    <row r="6" ht="6.95" customHeight="1">
      <c r="B6" s="51"/>
      <c r="C6" s="41"/>
      <c r="D6" s="42"/>
      <c r="E6" s="42"/>
      <c r="F6" s="42"/>
      <c r="G6" s="42"/>
      <c r="H6" s="42"/>
      <c r="I6" s="42"/>
      <c r="J6" s="42"/>
      <c r="K6" s="42"/>
      <c r="L6" s="42"/>
      <c r="M6" s="42"/>
      <c r="N6" s="34"/>
    </row>
    <row r="7" ht="12" customHeight="1">
      <c r="B7" s="54"/>
      <c r="C7" s="45" t="s">
        <v>67</v>
      </c>
      <c r="D7" s="45" t="s">
        <v>68</v>
      </c>
      <c r="E7" s="45" t="s">
        <v>69</v>
      </c>
      <c r="F7" s="45" t="s">
        <v>70</v>
      </c>
      <c r="G7" s="45" t="s">
        <v>71</v>
      </c>
      <c r="H7" s="45" t="s">
        <v>72</v>
      </c>
      <c r="I7" s="45" t="s">
        <v>73</v>
      </c>
      <c r="J7" s="45" t="s">
        <v>74</v>
      </c>
      <c r="K7" s="45" t="s">
        <v>75</v>
      </c>
      <c r="L7" s="45" t="s">
        <v>76</v>
      </c>
      <c r="M7" s="45" t="s">
        <v>77</v>
      </c>
      <c r="N7" s="57" t="s">
        <v>78</v>
      </c>
    </row>
    <row r="8">
      <c r="B8" s="49"/>
      <c r="C8" s="43" t="s">
        <v>54</v>
      </c>
      <c r="D8" s="44"/>
      <c r="E8" s="44"/>
      <c r="F8" s="44"/>
      <c r="G8" s="44"/>
      <c r="H8" s="44"/>
      <c r="I8" s="44"/>
      <c r="J8" s="44"/>
      <c r="K8" s="44"/>
      <c r="L8" s="44"/>
      <c r="M8" s="44"/>
      <c r="N8" s="34"/>
    </row>
    <row r="9">
      <c r="B9" s="65" t="s">
        <v>146</v>
      </c>
      <c r="C9" s="61"/>
      <c r="D9" s="61"/>
      <c r="E9" s="61"/>
      <c r="F9" s="61"/>
      <c r="G9" s="61"/>
      <c r="H9" s="61"/>
      <c r="I9" s="61"/>
      <c r="J9" s="61"/>
      <c r="K9" s="61"/>
      <c r="L9" s="61"/>
      <c r="M9" s="61"/>
      <c r="N9" s="68"/>
    </row>
    <row r="10">
      <c r="B10" s="63" t="s">
        <v>147</v>
      </c>
      <c r="C10" s="62" t="s">
        <v>631</v>
      </c>
      <c r="D10" s="62" t="s">
        <v>630</v>
      </c>
      <c r="E10" s="62" t="s">
        <v>1007</v>
      </c>
      <c r="F10" s="62" t="s">
        <v>1020</v>
      </c>
      <c r="G10" s="62" t="s">
        <v>1015</v>
      </c>
      <c r="H10" s="62" t="s">
        <v>628</v>
      </c>
      <c r="I10" s="62" t="s">
        <v>628</v>
      </c>
      <c r="J10" s="62" t="s">
        <v>632</v>
      </c>
      <c r="K10" s="62" t="s">
        <v>1008</v>
      </c>
      <c r="L10" s="62" t="s">
        <v>1357</v>
      </c>
      <c r="M10" s="62" t="s">
        <v>624</v>
      </c>
      <c r="N10" s="69" t="s">
        <v>1018</v>
      </c>
    </row>
    <row r="11">
      <c r="B11" s="64" t="s">
        <v>160</v>
      </c>
      <c r="C11" s="60" t="s">
        <v>627</v>
      </c>
      <c r="D11" s="60" t="s">
        <v>631</v>
      </c>
      <c r="E11" s="60" t="s">
        <v>631</v>
      </c>
      <c r="F11" s="60" t="s">
        <v>619</v>
      </c>
      <c r="G11" s="60" t="s">
        <v>1007</v>
      </c>
      <c r="H11" s="60" t="s">
        <v>631</v>
      </c>
      <c r="I11" s="60" t="s">
        <v>1013</v>
      </c>
      <c r="J11" s="60" t="s">
        <v>632</v>
      </c>
      <c r="K11" s="60" t="s">
        <v>631</v>
      </c>
      <c r="L11" s="60" t="s">
        <v>1353</v>
      </c>
      <c r="M11" s="60" t="s">
        <v>2080</v>
      </c>
      <c r="N11" s="67" t="s">
        <v>2081</v>
      </c>
    </row>
    <row r="12">
      <c r="B12" s="63" t="s">
        <v>173</v>
      </c>
      <c r="C12" s="62" t="s">
        <v>1117</v>
      </c>
      <c r="D12" s="62" t="s">
        <v>620</v>
      </c>
      <c r="E12" s="62" t="s">
        <v>618</v>
      </c>
      <c r="F12" s="62" t="s">
        <v>635</v>
      </c>
      <c r="G12" s="62" t="s">
        <v>1351</v>
      </c>
      <c r="H12" s="62" t="s">
        <v>1196</v>
      </c>
      <c r="I12" s="62" t="s">
        <v>1882</v>
      </c>
      <c r="J12" s="62" t="s">
        <v>2082</v>
      </c>
      <c r="K12" s="62" t="s">
        <v>1882</v>
      </c>
      <c r="L12" s="62" t="s">
        <v>2080</v>
      </c>
      <c r="M12" s="62" t="s">
        <v>1634</v>
      </c>
      <c r="N12" s="69" t="s">
        <v>1200</v>
      </c>
    </row>
    <row r="13">
      <c r="B13" s="65" t="s">
        <v>186</v>
      </c>
      <c r="C13" s="61"/>
      <c r="D13" s="61"/>
      <c r="E13" s="61"/>
      <c r="F13" s="61"/>
      <c r="G13" s="61"/>
      <c r="H13" s="61"/>
      <c r="I13" s="61"/>
      <c r="J13" s="61"/>
      <c r="K13" s="61"/>
      <c r="L13" s="61"/>
      <c r="M13" s="61"/>
      <c r="N13" s="68"/>
    </row>
    <row r="14">
      <c r="B14" s="63" t="s">
        <v>147</v>
      </c>
      <c r="C14" s="62" t="s">
        <v>2083</v>
      </c>
      <c r="D14" s="62" t="s">
        <v>2084</v>
      </c>
      <c r="E14" s="62" t="s">
        <v>2085</v>
      </c>
      <c r="F14" s="62" t="s">
        <v>2086</v>
      </c>
      <c r="G14" s="62" t="s">
        <v>2087</v>
      </c>
      <c r="H14" s="62" t="s">
        <v>2088</v>
      </c>
      <c r="I14" s="62" t="s">
        <v>2089</v>
      </c>
      <c r="J14" s="62" t="s">
        <v>1540</v>
      </c>
      <c r="K14" s="62" t="s">
        <v>2090</v>
      </c>
      <c r="L14" s="62" t="s">
        <v>2091</v>
      </c>
      <c r="M14" s="62" t="s">
        <v>2092</v>
      </c>
      <c r="N14" s="69" t="s">
        <v>2093</v>
      </c>
    </row>
    <row r="15">
      <c r="B15" s="64" t="s">
        <v>160</v>
      </c>
      <c r="C15" s="60" t="s">
        <v>175</v>
      </c>
      <c r="D15" s="60" t="s">
        <v>2094</v>
      </c>
      <c r="E15" s="60" t="s">
        <v>67</v>
      </c>
      <c r="F15" s="60" t="s">
        <v>2095</v>
      </c>
      <c r="G15" s="60" t="s">
        <v>2096</v>
      </c>
      <c r="H15" s="60" t="s">
        <v>2097</v>
      </c>
      <c r="I15" s="60" t="s">
        <v>2098</v>
      </c>
      <c r="J15" s="60" t="s">
        <v>2099</v>
      </c>
      <c r="K15" s="60" t="s">
        <v>72</v>
      </c>
      <c r="L15" s="60" t="s">
        <v>2100</v>
      </c>
      <c r="M15" s="60" t="s">
        <v>2101</v>
      </c>
      <c r="N15" s="67" t="s">
        <v>2102</v>
      </c>
    </row>
    <row r="16">
      <c r="B16" s="66" t="s">
        <v>173</v>
      </c>
      <c r="C16" s="46" t="s">
        <v>2103</v>
      </c>
      <c r="D16" s="46" t="s">
        <v>2104</v>
      </c>
      <c r="E16" s="46" t="s">
        <v>2105</v>
      </c>
      <c r="F16" s="46" t="s">
        <v>2106</v>
      </c>
      <c r="G16" s="46" t="s">
        <v>2107</v>
      </c>
      <c r="H16" s="46" t="s">
        <v>2108</v>
      </c>
      <c r="I16" s="46" t="s">
        <v>2109</v>
      </c>
      <c r="J16" s="46" t="s">
        <v>2110</v>
      </c>
      <c r="K16" s="46" t="s">
        <v>2111</v>
      </c>
      <c r="L16" s="46" t="s">
        <v>2112</v>
      </c>
      <c r="M16" s="46" t="s">
        <v>2113</v>
      </c>
      <c r="N16" s="58" t="s">
        <v>2114</v>
      </c>
    </row>
    <row r="17">
      <c r="B17" t="s">
        <v>223</v>
      </c>
    </row>
    <row r="18">
      <c r="B18" t="s">
        <v>224</v>
      </c>
    </row>
  </sheetData>
  <sheetProtection selectLockedCells="0" selectUnlockedCells="0" objects="1" sheet="1"/>
  <mergeCells count="14">
    <mergeCell ref="C2:N2"/>
    <mergeCell ref="C8:N8"/>
    <mergeCell ref="C7:C7"/>
    <mergeCell ref="D7:D7"/>
    <mergeCell ref="E7:E7"/>
    <mergeCell ref="F7:F7"/>
    <mergeCell ref="G7:G7"/>
    <mergeCell ref="H7:H7"/>
    <mergeCell ref="I7:I7"/>
    <mergeCell ref="J7:J7"/>
    <mergeCell ref="K7:K7"/>
    <mergeCell ref="L7:L7"/>
    <mergeCell ref="M7:M7"/>
    <mergeCell ref="N7:N7"/>
  </mergeCells>
  <hyperlinks>
    <hyperlink ref="C2:J2" display="TOC" location="TOC!A1"/>
    <hyperlink ref="C2" display="Table of Contents" location="'Table of contents'!A1"/>
  </hyperlinks>
  <pageMargins left="0.7" right="0.7" top="0.75" bottom="0.75" header="0.3" footer="0.3"/>
  <pageSetup paperSize="9" orientation="portrait" r:id="rId2"/>
  <drawing r:id="rId1"/>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tabColor theme="9"/>
  </sheetPr>
  <dimension ref="A1"/>
  <sheetViews>
    <sheetView showGridLines="0" showRowColHeaders="0" workbookViewId="0">
      <pane xSplit="2" ySplit="8" topLeftCell="C9" activePane="bottomRight" state="frozen"/>
      <selection pane="topRight" activeCell="B1" sqref="B1"/>
      <selection pane="bottomLeft" activeCell="A6" sqref="A6"/>
      <selection pane="bottomRight" activeCell="B2" sqref="B2"/>
    </sheetView>
  </sheetViews>
  <sheetFormatPr defaultRowHeight="15.0" baseColWidth="10"/>
  <cols>
    <col min="1" max="1" width="1.5" hidden="0" customWidth="1"/>
    <col min="2" max="2" width="35.83203125" hidden="0" customWidth="1"/>
  </cols>
  <sheetData>
    <row r="1" ht="9" customHeight="1"/>
    <row r="2" ht="39.950000000000003" customHeight="1">
      <c r="B2" s="56"/>
      <c r="C2" s="47" t="s">
        <v>0</v>
      </c>
      <c r="D2" s="48"/>
      <c r="E2" s="48"/>
      <c r="F2" s="48"/>
      <c r="G2" s="48"/>
      <c r="H2" s="48"/>
      <c r="I2" s="48"/>
      <c r="J2" s="48"/>
      <c r="K2" s="48"/>
      <c r="L2" s="48"/>
      <c r="M2" s="48"/>
      <c r="N2" s="48"/>
      <c r="O2" s="48"/>
      <c r="P2" s="48"/>
      <c r="Q2" s="48"/>
      <c r="R2" s="48"/>
      <c r="S2" s="48"/>
      <c r="T2" s="48"/>
      <c r="U2" s="48"/>
      <c r="V2" s="48"/>
      <c r="W2" s="48"/>
      <c r="X2" s="48"/>
      <c r="Y2" s="48"/>
      <c r="Z2" s="59"/>
    </row>
    <row r="3" ht="6.95" customHeight="1">
      <c r="B3" s="32"/>
      <c r="Z3" s="34"/>
    </row>
    <row r="4" ht="13.5" customHeight="1">
      <c r="B4" s="50" t="s">
        <v>2115</v>
      </c>
      <c r="Z4" s="34"/>
    </row>
    <row r="5" ht="12" customHeight="1">
      <c r="B5" s="53" t="s">
        <v>36</v>
      </c>
      <c r="Z5" s="34"/>
    </row>
    <row r="6" ht="6.95" customHeight="1">
      <c r="B6" s="51"/>
      <c r="C6" s="41"/>
      <c r="D6" s="42"/>
      <c r="E6" s="42"/>
      <c r="F6" s="42"/>
      <c r="G6" s="42"/>
      <c r="H6" s="42"/>
      <c r="I6" s="42"/>
      <c r="J6" s="42"/>
      <c r="K6" s="42"/>
      <c r="L6" s="42"/>
      <c r="M6" s="42"/>
      <c r="Z6" s="34"/>
    </row>
    <row r="7" ht="12" customHeight="1">
      <c r="B7" s="54"/>
      <c r="C7" s="45" t="s">
        <v>67</v>
      </c>
      <c r="D7" s="45" t="s">
        <v>67</v>
      </c>
      <c r="E7" s="45" t="s">
        <v>68</v>
      </c>
      <c r="F7" s="45" t="s">
        <v>68</v>
      </c>
      <c r="G7" s="45" t="s">
        <v>69</v>
      </c>
      <c r="H7" s="45" t="s">
        <v>69</v>
      </c>
      <c r="I7" s="45" t="s">
        <v>70</v>
      </c>
      <c r="J7" s="45" t="s">
        <v>70</v>
      </c>
      <c r="K7" s="45" t="s">
        <v>71</v>
      </c>
      <c r="L7" s="45" t="s">
        <v>71</v>
      </c>
      <c r="M7" s="45" t="s">
        <v>72</v>
      </c>
      <c r="N7" s="45" t="s">
        <v>72</v>
      </c>
      <c r="O7" s="45" t="s">
        <v>73</v>
      </c>
      <c r="P7" s="45" t="s">
        <v>73</v>
      </c>
      <c r="Q7" s="45" t="s">
        <v>74</v>
      </c>
      <c r="R7" s="45" t="s">
        <v>74</v>
      </c>
      <c r="S7" s="45" t="s">
        <v>75</v>
      </c>
      <c r="T7" s="45" t="s">
        <v>75</v>
      </c>
      <c r="U7" s="45" t="s">
        <v>76</v>
      </c>
      <c r="V7" s="45" t="s">
        <v>76</v>
      </c>
      <c r="W7" s="45" t="s">
        <v>77</v>
      </c>
      <c r="X7" s="45" t="s">
        <v>77</v>
      </c>
      <c r="Y7" s="45" t="s">
        <v>78</v>
      </c>
      <c r="Z7" s="57" t="s">
        <v>78</v>
      </c>
    </row>
    <row r="8">
      <c r="B8" s="49"/>
      <c r="C8" s="43" t="s">
        <v>226</v>
      </c>
      <c r="D8" s="44"/>
      <c r="E8" s="44"/>
      <c r="F8" s="44"/>
      <c r="G8" s="44"/>
      <c r="H8" s="44"/>
      <c r="I8" s="44"/>
      <c r="J8" s="44"/>
      <c r="K8" s="44"/>
      <c r="L8" s="44"/>
      <c r="M8" s="44"/>
      <c r="Z8" s="34"/>
    </row>
    <row r="9">
      <c r="B9" s="65" t="s">
        <v>146</v>
      </c>
      <c r="C9" s="61"/>
      <c r="D9" s="61"/>
      <c r="E9" s="61"/>
      <c r="F9" s="61"/>
      <c r="G9" s="61"/>
      <c r="H9" s="61"/>
      <c r="I9" s="61"/>
      <c r="J9" s="61"/>
      <c r="K9" s="61"/>
      <c r="L9" s="61"/>
      <c r="M9" s="61"/>
      <c r="N9" s="61"/>
      <c r="O9" s="61"/>
      <c r="P9" s="61"/>
      <c r="Q9" s="61"/>
      <c r="R9" s="61"/>
      <c r="S9" s="61"/>
      <c r="T9" s="61"/>
      <c r="U9" s="61"/>
      <c r="V9" s="61"/>
      <c r="W9" s="61"/>
      <c r="X9" s="61"/>
      <c r="Y9" s="61"/>
      <c r="Z9" s="68"/>
    </row>
    <row r="10">
      <c r="B10" s="63" t="s">
        <v>147</v>
      </c>
      <c r="C10" s="62" t="s">
        <v>702</v>
      </c>
      <c r="D10" s="62" t="s">
        <v>703</v>
      </c>
      <c r="E10" s="62" t="s">
        <v>702</v>
      </c>
      <c r="F10" s="62" t="s">
        <v>703</v>
      </c>
      <c r="G10" s="62" t="s">
        <v>702</v>
      </c>
      <c r="H10" s="62" t="s">
        <v>703</v>
      </c>
      <c r="I10" s="62" t="s">
        <v>1285</v>
      </c>
      <c r="J10" s="62" t="s">
        <v>2116</v>
      </c>
      <c r="K10" s="62" t="s">
        <v>702</v>
      </c>
      <c r="L10" s="62" t="s">
        <v>703</v>
      </c>
      <c r="M10" s="62" t="s">
        <v>702</v>
      </c>
      <c r="N10" s="62" t="s">
        <v>703</v>
      </c>
      <c r="O10" s="62" t="s">
        <v>702</v>
      </c>
      <c r="P10" s="62" t="s">
        <v>703</v>
      </c>
      <c r="Q10" s="62" t="s">
        <v>702</v>
      </c>
      <c r="R10" s="62" t="s">
        <v>703</v>
      </c>
      <c r="S10" s="62" t="s">
        <v>702</v>
      </c>
      <c r="T10" s="62" t="s">
        <v>703</v>
      </c>
      <c r="U10" s="62" t="s">
        <v>702</v>
      </c>
      <c r="V10" s="62" t="s">
        <v>703</v>
      </c>
      <c r="W10" s="62" t="s">
        <v>1401</v>
      </c>
      <c r="X10" s="62" t="s">
        <v>2117</v>
      </c>
      <c r="Y10" s="62" t="s">
        <v>702</v>
      </c>
      <c r="Z10" s="69" t="s">
        <v>703</v>
      </c>
    </row>
    <row r="11">
      <c r="B11" s="64" t="s">
        <v>160</v>
      </c>
      <c r="C11" s="60" t="s">
        <v>702</v>
      </c>
      <c r="D11" s="60" t="s">
        <v>703</v>
      </c>
      <c r="E11" s="60" t="s">
        <v>702</v>
      </c>
      <c r="F11" s="60" t="s">
        <v>703</v>
      </c>
      <c r="G11" s="60" t="s">
        <v>702</v>
      </c>
      <c r="H11" s="60" t="s">
        <v>703</v>
      </c>
      <c r="I11" s="60" t="s">
        <v>704</v>
      </c>
      <c r="J11" s="60" t="s">
        <v>2118</v>
      </c>
      <c r="K11" s="60" t="s">
        <v>702</v>
      </c>
      <c r="L11" s="60" t="s">
        <v>703</v>
      </c>
      <c r="M11" s="60" t="s">
        <v>702</v>
      </c>
      <c r="N11" s="60" t="s">
        <v>703</v>
      </c>
      <c r="O11" s="60" t="s">
        <v>702</v>
      </c>
      <c r="P11" s="60" t="s">
        <v>703</v>
      </c>
      <c r="Q11" s="60" t="s">
        <v>702</v>
      </c>
      <c r="R11" s="60" t="s">
        <v>703</v>
      </c>
      <c r="S11" s="60" t="s">
        <v>702</v>
      </c>
      <c r="T11" s="60" t="s">
        <v>703</v>
      </c>
      <c r="U11" s="60" t="s">
        <v>2077</v>
      </c>
      <c r="V11" s="60" t="s">
        <v>2119</v>
      </c>
      <c r="W11" s="60" t="s">
        <v>2120</v>
      </c>
      <c r="X11" s="60" t="s">
        <v>2121</v>
      </c>
      <c r="Y11" s="60" t="s">
        <v>702</v>
      </c>
      <c r="Z11" s="67" t="s">
        <v>703</v>
      </c>
    </row>
    <row r="12">
      <c r="B12" s="63" t="s">
        <v>173</v>
      </c>
      <c r="C12" s="62" t="s">
        <v>120</v>
      </c>
      <c r="D12" s="62" t="s">
        <v>2122</v>
      </c>
      <c r="E12" s="62" t="s">
        <v>1563</v>
      </c>
      <c r="F12" s="62" t="s">
        <v>2123</v>
      </c>
      <c r="G12" s="62" t="s">
        <v>1605</v>
      </c>
      <c r="H12" s="62" t="s">
        <v>2124</v>
      </c>
      <c r="I12" s="62" t="s">
        <v>108</v>
      </c>
      <c r="J12" s="62" t="s">
        <v>2125</v>
      </c>
      <c r="K12" s="62" t="s">
        <v>1060</v>
      </c>
      <c r="L12" s="62" t="s">
        <v>2126</v>
      </c>
      <c r="M12" s="62" t="s">
        <v>116</v>
      </c>
      <c r="N12" s="62" t="s">
        <v>2127</v>
      </c>
      <c r="O12" s="62" t="s">
        <v>751</v>
      </c>
      <c r="P12" s="62" t="s">
        <v>2128</v>
      </c>
      <c r="Q12" s="62" t="s">
        <v>2036</v>
      </c>
      <c r="R12" s="62" t="s">
        <v>2129</v>
      </c>
      <c r="S12" s="62" t="s">
        <v>1448</v>
      </c>
      <c r="T12" s="62" t="s">
        <v>2130</v>
      </c>
      <c r="U12" s="62" t="s">
        <v>2131</v>
      </c>
      <c r="V12" s="62" t="s">
        <v>2132</v>
      </c>
      <c r="W12" s="62" t="s">
        <v>2133</v>
      </c>
      <c r="X12" s="62" t="s">
        <v>2134</v>
      </c>
      <c r="Y12" s="62" t="s">
        <v>2135</v>
      </c>
      <c r="Z12" s="69" t="s">
        <v>2136</v>
      </c>
    </row>
    <row r="13">
      <c r="B13" s="65" t="s">
        <v>186</v>
      </c>
      <c r="C13" s="61"/>
      <c r="D13" s="61"/>
      <c r="E13" s="61"/>
      <c r="F13" s="61"/>
      <c r="G13" s="61"/>
      <c r="H13" s="61"/>
      <c r="I13" s="61"/>
      <c r="J13" s="61"/>
      <c r="K13" s="61"/>
      <c r="L13" s="61"/>
      <c r="M13" s="61"/>
      <c r="N13" s="61"/>
      <c r="O13" s="61"/>
      <c r="P13" s="61"/>
      <c r="Q13" s="61"/>
      <c r="R13" s="61"/>
      <c r="S13" s="61"/>
      <c r="T13" s="61"/>
      <c r="U13" s="61"/>
      <c r="V13" s="61"/>
      <c r="W13" s="61"/>
      <c r="X13" s="61"/>
      <c r="Y13" s="61"/>
      <c r="Z13" s="68"/>
    </row>
    <row r="14">
      <c r="B14" s="63" t="s">
        <v>147</v>
      </c>
      <c r="C14" s="62" t="s">
        <v>770</v>
      </c>
      <c r="D14" s="62" t="s">
        <v>2137</v>
      </c>
      <c r="E14" s="62" t="s">
        <v>114</v>
      </c>
      <c r="F14" s="62" t="s">
        <v>2138</v>
      </c>
      <c r="G14" s="62" t="s">
        <v>770</v>
      </c>
      <c r="H14" s="62" t="s">
        <v>2137</v>
      </c>
      <c r="I14" s="62" t="s">
        <v>2139</v>
      </c>
      <c r="J14" s="62" t="s">
        <v>2140</v>
      </c>
      <c r="K14" s="62" t="s">
        <v>774</v>
      </c>
      <c r="L14" s="62" t="s">
        <v>1324</v>
      </c>
      <c r="M14" s="62" t="s">
        <v>2141</v>
      </c>
      <c r="N14" s="62" t="s">
        <v>2142</v>
      </c>
      <c r="O14" s="62" t="s">
        <v>2143</v>
      </c>
      <c r="P14" s="62" t="s">
        <v>2144</v>
      </c>
      <c r="Q14" s="62" t="s">
        <v>1912</v>
      </c>
      <c r="R14" s="62" t="s">
        <v>2145</v>
      </c>
      <c r="S14" s="62" t="s">
        <v>2143</v>
      </c>
      <c r="T14" s="62" t="s">
        <v>2146</v>
      </c>
      <c r="U14" s="62" t="s">
        <v>2147</v>
      </c>
      <c r="V14" s="62" t="s">
        <v>2148</v>
      </c>
      <c r="W14" s="62" t="s">
        <v>2149</v>
      </c>
      <c r="X14" s="62" t="s">
        <v>2150</v>
      </c>
      <c r="Y14" s="62" t="s">
        <v>2133</v>
      </c>
      <c r="Z14" s="69" t="s">
        <v>2151</v>
      </c>
    </row>
    <row r="15">
      <c r="B15" s="64" t="s">
        <v>160</v>
      </c>
      <c r="C15" s="60" t="s">
        <v>706</v>
      </c>
      <c r="D15" s="60" t="s">
        <v>2152</v>
      </c>
      <c r="E15" s="60" t="s">
        <v>2143</v>
      </c>
      <c r="F15" s="60" t="s">
        <v>2153</v>
      </c>
      <c r="G15" s="60" t="s">
        <v>122</v>
      </c>
      <c r="H15" s="60" t="s">
        <v>2154</v>
      </c>
      <c r="I15" s="60" t="s">
        <v>2155</v>
      </c>
      <c r="J15" s="60" t="s">
        <v>2156</v>
      </c>
      <c r="K15" s="60" t="s">
        <v>132</v>
      </c>
      <c r="L15" s="60" t="s">
        <v>2157</v>
      </c>
      <c r="M15" s="60" t="s">
        <v>704</v>
      </c>
      <c r="N15" s="60" t="s">
        <v>2158</v>
      </c>
      <c r="O15" s="60" t="s">
        <v>1563</v>
      </c>
      <c r="P15" s="60" t="s">
        <v>2159</v>
      </c>
      <c r="Q15" s="60" t="s">
        <v>1431</v>
      </c>
      <c r="R15" s="60" t="s">
        <v>2160</v>
      </c>
      <c r="S15" s="60" t="s">
        <v>2161</v>
      </c>
      <c r="T15" s="60" t="s">
        <v>2162</v>
      </c>
      <c r="U15" s="60" t="s">
        <v>700</v>
      </c>
      <c r="V15" s="60" t="s">
        <v>2163</v>
      </c>
      <c r="W15" s="60" t="s">
        <v>2164</v>
      </c>
      <c r="X15" s="60" t="s">
        <v>2165</v>
      </c>
      <c r="Y15" s="60" t="s">
        <v>1441</v>
      </c>
      <c r="Z15" s="67" t="s">
        <v>2166</v>
      </c>
    </row>
    <row r="16">
      <c r="B16" s="66" t="s">
        <v>173</v>
      </c>
      <c r="C16" s="46" t="s">
        <v>1289</v>
      </c>
      <c r="D16" s="46" t="s">
        <v>2167</v>
      </c>
      <c r="E16" s="46" t="s">
        <v>719</v>
      </c>
      <c r="F16" s="46" t="s">
        <v>2168</v>
      </c>
      <c r="G16" s="46" t="s">
        <v>108</v>
      </c>
      <c r="H16" s="46" t="s">
        <v>2169</v>
      </c>
      <c r="I16" s="46" t="s">
        <v>106</v>
      </c>
      <c r="J16" s="46" t="s">
        <v>2170</v>
      </c>
      <c r="K16" s="46" t="s">
        <v>2143</v>
      </c>
      <c r="L16" s="46" t="s">
        <v>2171</v>
      </c>
      <c r="M16" s="46" t="s">
        <v>1563</v>
      </c>
      <c r="N16" s="46" t="s">
        <v>2172</v>
      </c>
      <c r="O16" s="46" t="s">
        <v>2141</v>
      </c>
      <c r="P16" s="46" t="s">
        <v>2173</v>
      </c>
      <c r="Q16" s="46" t="s">
        <v>2161</v>
      </c>
      <c r="R16" s="46" t="s">
        <v>2174</v>
      </c>
      <c r="S16" s="46" t="s">
        <v>1912</v>
      </c>
      <c r="T16" s="46" t="s">
        <v>2175</v>
      </c>
      <c r="U16" s="46" t="s">
        <v>2176</v>
      </c>
      <c r="V16" s="46" t="s">
        <v>2177</v>
      </c>
      <c r="W16" s="46" t="s">
        <v>786</v>
      </c>
      <c r="X16" s="46" t="s">
        <v>787</v>
      </c>
      <c r="Y16" s="46" t="s">
        <v>2178</v>
      </c>
      <c r="Z16" s="58" t="s">
        <v>2175</v>
      </c>
    </row>
    <row r="17">
      <c r="B17" t="s">
        <v>223</v>
      </c>
    </row>
    <row r="18">
      <c r="B18" t="s">
        <v>224</v>
      </c>
    </row>
  </sheetData>
  <sheetProtection selectLockedCells="0" selectUnlockedCells="0" objects="1" sheet="1"/>
  <mergeCells count="14">
    <mergeCell ref="C2:Z2"/>
    <mergeCell ref="C8:Z8"/>
    <mergeCell ref="C7:D7"/>
    <mergeCell ref="E7:F7"/>
    <mergeCell ref="G7:H7"/>
    <mergeCell ref="I7:J7"/>
    <mergeCell ref="K7:L7"/>
    <mergeCell ref="M7:N7"/>
    <mergeCell ref="O7:P7"/>
    <mergeCell ref="Q7:R7"/>
    <mergeCell ref="S7:T7"/>
    <mergeCell ref="U7:V7"/>
    <mergeCell ref="W7:X7"/>
    <mergeCell ref="Y7:Z7"/>
  </mergeCells>
  <hyperlinks>
    <hyperlink ref="C2:J2" display="TOC" location="TOC!A1"/>
    <hyperlink ref="C2" display="Table of Contents" location="'Table of contents'!A1"/>
  </hyperlinks>
  <pageMargins left="0.7" right="0.7" top="0.75" bottom="0.75" header="0.3" footer="0.3"/>
  <pageSetup paperSize="9" orientation="portrait" r:id="rId2"/>
  <drawing r:id="rId1"/>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tabColor theme="9"/>
  </sheetPr>
  <dimension ref="A1"/>
  <sheetViews>
    <sheetView showGridLines="0" showRowColHeaders="0" workbookViewId="0">
      <pane xSplit="2" ySplit="8" topLeftCell="C9" activePane="bottomRight" state="frozen"/>
      <selection pane="topRight" activeCell="B1" sqref="B1"/>
      <selection pane="bottomLeft" activeCell="A6" sqref="A6"/>
      <selection pane="bottomRight" activeCell="B2" sqref="B2"/>
    </sheetView>
  </sheetViews>
  <sheetFormatPr defaultRowHeight="15.0" baseColWidth="10"/>
  <cols>
    <col min="1" max="1" width="1.5" hidden="0" customWidth="1"/>
    <col min="2" max="2" width="35.83203125" hidden="0" customWidth="1"/>
  </cols>
  <sheetData>
    <row r="1" ht="9" customHeight="1"/>
    <row r="2" ht="39.950000000000003" customHeight="1">
      <c r="B2" s="56"/>
      <c r="C2" s="47" t="s">
        <v>0</v>
      </c>
      <c r="D2" s="48"/>
      <c r="E2" s="48"/>
      <c r="F2" s="48"/>
      <c r="G2" s="48"/>
      <c r="H2" s="48"/>
      <c r="I2" s="48"/>
      <c r="J2" s="48"/>
      <c r="K2" s="48"/>
      <c r="L2" s="48"/>
      <c r="M2" s="48"/>
      <c r="N2" s="59"/>
    </row>
    <row r="3" ht="6.95" customHeight="1">
      <c r="B3" s="32"/>
      <c r="N3" s="34"/>
    </row>
    <row r="4" ht="13.5" customHeight="1">
      <c r="B4" s="50" t="s">
        <v>2179</v>
      </c>
      <c r="N4" s="34"/>
    </row>
    <row r="5" ht="12" customHeight="1">
      <c r="B5" s="53" t="s">
        <v>36</v>
      </c>
      <c r="N5" s="34"/>
    </row>
    <row r="6" ht="6.95" customHeight="1">
      <c r="B6" s="51"/>
      <c r="C6" s="41"/>
      <c r="D6" s="42"/>
      <c r="E6" s="42"/>
      <c r="F6" s="42"/>
      <c r="G6" s="42"/>
      <c r="H6" s="42"/>
      <c r="I6" s="42"/>
      <c r="J6" s="42"/>
      <c r="K6" s="42"/>
      <c r="L6" s="42"/>
      <c r="M6" s="42"/>
      <c r="N6" s="34"/>
    </row>
    <row r="7" ht="12" customHeight="1">
      <c r="B7" s="54"/>
      <c r="C7" s="45" t="s">
        <v>67</v>
      </c>
      <c r="D7" s="45" t="s">
        <v>68</v>
      </c>
      <c r="E7" s="45" t="s">
        <v>69</v>
      </c>
      <c r="F7" s="45" t="s">
        <v>70</v>
      </c>
      <c r="G7" s="45" t="s">
        <v>71</v>
      </c>
      <c r="H7" s="45" t="s">
        <v>72</v>
      </c>
      <c r="I7" s="45" t="s">
        <v>73</v>
      </c>
      <c r="J7" s="45" t="s">
        <v>74</v>
      </c>
      <c r="K7" s="45" t="s">
        <v>75</v>
      </c>
      <c r="L7" s="45" t="s">
        <v>76</v>
      </c>
      <c r="M7" s="45" t="s">
        <v>77</v>
      </c>
      <c r="N7" s="57" t="s">
        <v>78</v>
      </c>
    </row>
    <row r="8">
      <c r="B8" s="49"/>
      <c r="C8" s="43" t="s">
        <v>54</v>
      </c>
      <c r="D8" s="44"/>
      <c r="E8" s="44"/>
      <c r="F8" s="44"/>
      <c r="G8" s="44"/>
      <c r="H8" s="44"/>
      <c r="I8" s="44"/>
      <c r="J8" s="44"/>
      <c r="K8" s="44"/>
      <c r="L8" s="44"/>
      <c r="M8" s="44"/>
      <c r="N8" s="34"/>
    </row>
    <row r="9">
      <c r="B9" s="65" t="s">
        <v>146</v>
      </c>
      <c r="C9" s="61"/>
      <c r="D9" s="61"/>
      <c r="E9" s="61"/>
      <c r="F9" s="61"/>
      <c r="G9" s="61"/>
      <c r="H9" s="61"/>
      <c r="I9" s="61"/>
      <c r="J9" s="61"/>
      <c r="K9" s="61"/>
      <c r="L9" s="61"/>
      <c r="M9" s="61"/>
      <c r="N9" s="68"/>
    </row>
    <row r="10">
      <c r="B10" s="63" t="s">
        <v>147</v>
      </c>
      <c r="C10" s="62" t="s">
        <v>90</v>
      </c>
      <c r="D10" s="62" t="s">
        <v>87</v>
      </c>
      <c r="E10" s="62" t="s">
        <v>94</v>
      </c>
      <c r="F10" s="62" t="s">
        <v>2180</v>
      </c>
      <c r="G10" s="62" t="s">
        <v>2181</v>
      </c>
      <c r="H10" s="62" t="s">
        <v>1204</v>
      </c>
      <c r="I10" s="62" t="s">
        <v>81</v>
      </c>
      <c r="J10" s="62" t="s">
        <v>2182</v>
      </c>
      <c r="K10" s="62" t="s">
        <v>86</v>
      </c>
      <c r="L10" s="62" t="s">
        <v>2183</v>
      </c>
      <c r="M10" s="62" t="s">
        <v>1199</v>
      </c>
      <c r="N10" s="69" t="s">
        <v>1198</v>
      </c>
    </row>
    <row r="11">
      <c r="B11" s="64" t="s">
        <v>160</v>
      </c>
      <c r="C11" s="60" t="s">
        <v>2184</v>
      </c>
      <c r="D11" s="60" t="s">
        <v>2185</v>
      </c>
      <c r="E11" s="60" t="s">
        <v>1627</v>
      </c>
      <c r="F11" s="60" t="s">
        <v>2186</v>
      </c>
      <c r="G11" s="60" t="s">
        <v>1628</v>
      </c>
      <c r="H11" s="60" t="s">
        <v>2187</v>
      </c>
      <c r="I11" s="60" t="s">
        <v>1630</v>
      </c>
      <c r="J11" s="60" t="s">
        <v>2188</v>
      </c>
      <c r="K11" s="60" t="s">
        <v>638</v>
      </c>
      <c r="L11" s="60" t="s">
        <v>2189</v>
      </c>
      <c r="M11" s="60" t="s">
        <v>1207</v>
      </c>
      <c r="N11" s="67" t="s">
        <v>2190</v>
      </c>
    </row>
    <row r="12">
      <c r="B12" s="63" t="s">
        <v>173</v>
      </c>
      <c r="C12" s="62" t="s">
        <v>2191</v>
      </c>
      <c r="D12" s="62" t="s">
        <v>2192</v>
      </c>
      <c r="E12" s="62" t="s">
        <v>1619</v>
      </c>
      <c r="F12" s="62" t="s">
        <v>2193</v>
      </c>
      <c r="G12" s="62" t="s">
        <v>402</v>
      </c>
      <c r="H12" s="62" t="s">
        <v>2194</v>
      </c>
      <c r="I12" s="62" t="s">
        <v>1618</v>
      </c>
      <c r="J12" s="62" t="s">
        <v>2195</v>
      </c>
      <c r="K12" s="62" t="s">
        <v>2196</v>
      </c>
      <c r="L12" s="62" t="s">
        <v>2197</v>
      </c>
      <c r="M12" s="62" t="s">
        <v>1466</v>
      </c>
      <c r="N12" s="69" t="s">
        <v>2198</v>
      </c>
    </row>
    <row r="13">
      <c r="B13" s="65" t="s">
        <v>186</v>
      </c>
      <c r="C13" s="61"/>
      <c r="D13" s="61"/>
      <c r="E13" s="61"/>
      <c r="F13" s="61"/>
      <c r="G13" s="61"/>
      <c r="H13" s="61"/>
      <c r="I13" s="61"/>
      <c r="J13" s="61"/>
      <c r="K13" s="61"/>
      <c r="L13" s="61"/>
      <c r="M13" s="61"/>
      <c r="N13" s="68"/>
    </row>
    <row r="14">
      <c r="B14" s="63" t="s">
        <v>147</v>
      </c>
      <c r="C14" s="62" t="s">
        <v>2199</v>
      </c>
      <c r="D14" s="62" t="s">
        <v>2200</v>
      </c>
      <c r="E14" s="62" t="s">
        <v>2201</v>
      </c>
      <c r="F14" s="62" t="s">
        <v>2202</v>
      </c>
      <c r="G14" s="62" t="s">
        <v>2203</v>
      </c>
      <c r="H14" s="62" t="s">
        <v>2204</v>
      </c>
      <c r="I14" s="62" t="s">
        <v>2205</v>
      </c>
      <c r="J14" s="62" t="s">
        <v>2206</v>
      </c>
      <c r="K14" s="62" t="s">
        <v>2207</v>
      </c>
      <c r="L14" s="62" t="s">
        <v>2208</v>
      </c>
      <c r="M14" s="62" t="s">
        <v>2209</v>
      </c>
      <c r="N14" s="69" t="s">
        <v>2210</v>
      </c>
    </row>
    <row r="15">
      <c r="B15" s="64" t="s">
        <v>160</v>
      </c>
      <c r="C15" s="60" t="s">
        <v>2211</v>
      </c>
      <c r="D15" s="60" t="s">
        <v>2212</v>
      </c>
      <c r="E15" s="60" t="s">
        <v>2213</v>
      </c>
      <c r="F15" s="60" t="s">
        <v>2214</v>
      </c>
      <c r="G15" s="60" t="s">
        <v>2215</v>
      </c>
      <c r="H15" s="60" t="s">
        <v>2216</v>
      </c>
      <c r="I15" s="60" t="s">
        <v>2217</v>
      </c>
      <c r="J15" s="60" t="s">
        <v>2218</v>
      </c>
      <c r="K15" s="60" t="s">
        <v>2219</v>
      </c>
      <c r="L15" s="60" t="s">
        <v>2220</v>
      </c>
      <c r="M15" s="60" t="s">
        <v>2221</v>
      </c>
      <c r="N15" s="67" t="s">
        <v>2222</v>
      </c>
    </row>
    <row r="16">
      <c r="B16" s="66" t="s">
        <v>173</v>
      </c>
      <c r="C16" s="46" t="s">
        <v>2223</v>
      </c>
      <c r="D16" s="46" t="s">
        <v>2224</v>
      </c>
      <c r="E16" s="46" t="s">
        <v>2225</v>
      </c>
      <c r="F16" s="46" t="s">
        <v>2226</v>
      </c>
      <c r="G16" s="46" t="s">
        <v>2227</v>
      </c>
      <c r="H16" s="46" t="s">
        <v>2228</v>
      </c>
      <c r="I16" s="46" t="s">
        <v>2229</v>
      </c>
      <c r="J16" s="46" t="s">
        <v>2230</v>
      </c>
      <c r="K16" s="46" t="s">
        <v>2231</v>
      </c>
      <c r="L16" s="46" t="s">
        <v>2232</v>
      </c>
      <c r="M16" s="46" t="s">
        <v>2233</v>
      </c>
      <c r="N16" s="58" t="s">
        <v>2234</v>
      </c>
    </row>
    <row r="17">
      <c r="B17" t="s">
        <v>223</v>
      </c>
    </row>
    <row r="18">
      <c r="B18" t="s">
        <v>224</v>
      </c>
    </row>
  </sheetData>
  <sheetProtection selectLockedCells="0" selectUnlockedCells="0" objects="1" sheet="1"/>
  <mergeCells count="14">
    <mergeCell ref="C2:N2"/>
    <mergeCell ref="C8:N8"/>
    <mergeCell ref="C7:C7"/>
    <mergeCell ref="D7:D7"/>
    <mergeCell ref="E7:E7"/>
    <mergeCell ref="F7:F7"/>
    <mergeCell ref="G7:G7"/>
    <mergeCell ref="H7:H7"/>
    <mergeCell ref="I7:I7"/>
    <mergeCell ref="J7:J7"/>
    <mergeCell ref="K7:K7"/>
    <mergeCell ref="L7:L7"/>
    <mergeCell ref="M7:M7"/>
    <mergeCell ref="N7:N7"/>
  </mergeCells>
  <hyperlinks>
    <hyperlink ref="C2:J2" display="TOC" location="TOC!A1"/>
    <hyperlink ref="C2" display="Table of Contents" location="'Table of contents'!A1"/>
  </hyperlinks>
  <pageMargins left="0.7" right="0.7" top="0.75" bottom="0.75" header="0.3" footer="0.3"/>
  <pageSetup paperSize="9" orientation="portrait" r:id="rId2"/>
  <drawing r:id="rId1"/>
</worksheet>
</file>

<file path=xl/worksheets/sheet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tabColor theme="9"/>
  </sheetPr>
  <dimension ref="A1"/>
  <sheetViews>
    <sheetView showGridLines="0" showRowColHeaders="0" workbookViewId="0">
      <pane xSplit="2" ySplit="8" topLeftCell="C9" activePane="bottomRight" state="frozen"/>
      <selection pane="topRight" activeCell="B1" sqref="B1"/>
      <selection pane="bottomLeft" activeCell="A6" sqref="A6"/>
      <selection pane="bottomRight" activeCell="B2" sqref="B2"/>
    </sheetView>
  </sheetViews>
  <sheetFormatPr defaultRowHeight="15.0" baseColWidth="10"/>
  <cols>
    <col min="1" max="1" width="1.5" hidden="0" customWidth="1"/>
    <col min="2" max="2" width="35.83203125" hidden="0" customWidth="1"/>
  </cols>
  <sheetData>
    <row r="1" ht="9" customHeight="1"/>
    <row r="2" ht="39.950000000000003" customHeight="1">
      <c r="B2" s="56"/>
      <c r="C2" s="47" t="s">
        <v>0</v>
      </c>
      <c r="D2" s="48"/>
      <c r="E2" s="48"/>
      <c r="F2" s="48"/>
      <c r="G2" s="48"/>
      <c r="H2" s="48"/>
      <c r="I2" s="48"/>
      <c r="J2" s="48"/>
      <c r="K2" s="48"/>
      <c r="L2" s="48"/>
      <c r="M2" s="48"/>
      <c r="N2" s="48"/>
      <c r="O2" s="48"/>
      <c r="P2" s="48"/>
      <c r="Q2" s="48"/>
      <c r="R2" s="48"/>
      <c r="S2" s="48"/>
      <c r="T2" s="48"/>
      <c r="U2" s="48"/>
      <c r="V2" s="48"/>
      <c r="W2" s="48"/>
      <c r="X2" s="48"/>
      <c r="Y2" s="48"/>
      <c r="Z2" s="59"/>
    </row>
    <row r="3" ht="6.95" customHeight="1">
      <c r="B3" s="32"/>
      <c r="Z3" s="34"/>
    </row>
    <row r="4" ht="13.5" customHeight="1">
      <c r="B4" s="50" t="s">
        <v>2235</v>
      </c>
      <c r="Z4" s="34"/>
    </row>
    <row r="5" ht="12" customHeight="1">
      <c r="B5" s="53" t="s">
        <v>36</v>
      </c>
      <c r="Z5" s="34"/>
    </row>
    <row r="6" ht="6.95" customHeight="1">
      <c r="B6" s="51"/>
      <c r="C6" s="41"/>
      <c r="D6" s="42"/>
      <c r="E6" s="42"/>
      <c r="F6" s="42"/>
      <c r="G6" s="42"/>
      <c r="H6" s="42"/>
      <c r="I6" s="42"/>
      <c r="J6" s="42"/>
      <c r="K6" s="42"/>
      <c r="L6" s="42"/>
      <c r="M6" s="42"/>
      <c r="Z6" s="34"/>
    </row>
    <row r="7" ht="12" customHeight="1">
      <c r="B7" s="54"/>
      <c r="C7" s="45" t="s">
        <v>67</v>
      </c>
      <c r="D7" s="45" t="s">
        <v>67</v>
      </c>
      <c r="E7" s="45" t="s">
        <v>68</v>
      </c>
      <c r="F7" s="45" t="s">
        <v>68</v>
      </c>
      <c r="G7" s="45" t="s">
        <v>69</v>
      </c>
      <c r="H7" s="45" t="s">
        <v>69</v>
      </c>
      <c r="I7" s="45" t="s">
        <v>70</v>
      </c>
      <c r="J7" s="45" t="s">
        <v>70</v>
      </c>
      <c r="K7" s="45" t="s">
        <v>71</v>
      </c>
      <c r="L7" s="45" t="s">
        <v>71</v>
      </c>
      <c r="M7" s="45" t="s">
        <v>72</v>
      </c>
      <c r="N7" s="45" t="s">
        <v>72</v>
      </c>
      <c r="O7" s="45" t="s">
        <v>73</v>
      </c>
      <c r="P7" s="45" t="s">
        <v>73</v>
      </c>
      <c r="Q7" s="45" t="s">
        <v>74</v>
      </c>
      <c r="R7" s="45" t="s">
        <v>74</v>
      </c>
      <c r="S7" s="45" t="s">
        <v>75</v>
      </c>
      <c r="T7" s="45" t="s">
        <v>75</v>
      </c>
      <c r="U7" s="45" t="s">
        <v>76</v>
      </c>
      <c r="V7" s="45" t="s">
        <v>76</v>
      </c>
      <c r="W7" s="45" t="s">
        <v>77</v>
      </c>
      <c r="X7" s="45" t="s">
        <v>77</v>
      </c>
      <c r="Y7" s="45" t="s">
        <v>78</v>
      </c>
      <c r="Z7" s="57" t="s">
        <v>78</v>
      </c>
    </row>
    <row r="8">
      <c r="B8" s="49"/>
      <c r="C8" s="43" t="s">
        <v>226</v>
      </c>
      <c r="D8" s="44"/>
      <c r="E8" s="44"/>
      <c r="F8" s="44"/>
      <c r="G8" s="44"/>
      <c r="H8" s="44"/>
      <c r="I8" s="44"/>
      <c r="J8" s="44"/>
      <c r="K8" s="44"/>
      <c r="L8" s="44"/>
      <c r="M8" s="44"/>
      <c r="Z8" s="34"/>
    </row>
    <row r="9">
      <c r="B9" s="65" t="s">
        <v>146</v>
      </c>
      <c r="C9" s="61"/>
      <c r="D9" s="61"/>
      <c r="E9" s="61"/>
      <c r="F9" s="61"/>
      <c r="G9" s="61"/>
      <c r="H9" s="61"/>
      <c r="I9" s="61"/>
      <c r="J9" s="61"/>
      <c r="K9" s="61"/>
      <c r="L9" s="61"/>
      <c r="M9" s="61"/>
      <c r="N9" s="61"/>
      <c r="O9" s="61"/>
      <c r="P9" s="61"/>
      <c r="Q9" s="61"/>
      <c r="R9" s="61"/>
      <c r="S9" s="61"/>
      <c r="T9" s="61"/>
      <c r="U9" s="61"/>
      <c r="V9" s="61"/>
      <c r="W9" s="61"/>
      <c r="X9" s="61"/>
      <c r="Y9" s="61"/>
      <c r="Z9" s="68"/>
    </row>
    <row r="10">
      <c r="B10" s="63" t="s">
        <v>147</v>
      </c>
      <c r="C10" s="62" t="s">
        <v>2236</v>
      </c>
      <c r="D10" s="62" t="s">
        <v>2237</v>
      </c>
      <c r="E10" s="62" t="s">
        <v>2238</v>
      </c>
      <c r="F10" s="62" t="s">
        <v>2239</v>
      </c>
      <c r="G10" s="62" t="s">
        <v>2240</v>
      </c>
      <c r="H10" s="62" t="s">
        <v>2241</v>
      </c>
      <c r="I10" s="62" t="s">
        <v>2242</v>
      </c>
      <c r="J10" s="62" t="s">
        <v>2243</v>
      </c>
      <c r="K10" s="62" t="s">
        <v>2244</v>
      </c>
      <c r="L10" s="62" t="s">
        <v>2245</v>
      </c>
      <c r="M10" s="62" t="s">
        <v>1741</v>
      </c>
      <c r="N10" s="62" t="s">
        <v>2246</v>
      </c>
      <c r="O10" s="62" t="s">
        <v>1304</v>
      </c>
      <c r="P10" s="62" t="s">
        <v>2247</v>
      </c>
      <c r="Q10" s="62" t="s">
        <v>2248</v>
      </c>
      <c r="R10" s="62" t="s">
        <v>2249</v>
      </c>
      <c r="S10" s="62" t="s">
        <v>2250</v>
      </c>
      <c r="T10" s="62" t="s">
        <v>2251</v>
      </c>
      <c r="U10" s="62" t="s">
        <v>2252</v>
      </c>
      <c r="V10" s="62" t="s">
        <v>2253</v>
      </c>
      <c r="W10" s="62" t="s">
        <v>2254</v>
      </c>
      <c r="X10" s="62" t="s">
        <v>2255</v>
      </c>
      <c r="Y10" s="62" t="s">
        <v>2256</v>
      </c>
      <c r="Z10" s="69" t="s">
        <v>2257</v>
      </c>
    </row>
    <row r="11">
      <c r="B11" s="64" t="s">
        <v>160</v>
      </c>
      <c r="C11" s="60" t="s">
        <v>2258</v>
      </c>
      <c r="D11" s="60" t="s">
        <v>2259</v>
      </c>
      <c r="E11" s="60" t="s">
        <v>2260</v>
      </c>
      <c r="F11" s="60" t="s">
        <v>2261</v>
      </c>
      <c r="G11" s="60" t="s">
        <v>2262</v>
      </c>
      <c r="H11" s="60" t="s">
        <v>2263</v>
      </c>
      <c r="I11" s="60" t="s">
        <v>1741</v>
      </c>
      <c r="J11" s="60" t="s">
        <v>2264</v>
      </c>
      <c r="K11" s="60" t="s">
        <v>2265</v>
      </c>
      <c r="L11" s="60" t="s">
        <v>2266</v>
      </c>
      <c r="M11" s="60" t="s">
        <v>2267</v>
      </c>
      <c r="N11" s="60" t="s">
        <v>2268</v>
      </c>
      <c r="O11" s="60" t="s">
        <v>1704</v>
      </c>
      <c r="P11" s="60" t="s">
        <v>2269</v>
      </c>
      <c r="Q11" s="60" t="s">
        <v>1714</v>
      </c>
      <c r="R11" s="60" t="s">
        <v>2270</v>
      </c>
      <c r="S11" s="60" t="s">
        <v>2271</v>
      </c>
      <c r="T11" s="60" t="s">
        <v>2272</v>
      </c>
      <c r="U11" s="60" t="s">
        <v>2273</v>
      </c>
      <c r="V11" s="60" t="s">
        <v>2274</v>
      </c>
      <c r="W11" s="60" t="s">
        <v>2275</v>
      </c>
      <c r="X11" s="60" t="s">
        <v>2276</v>
      </c>
      <c r="Y11" s="60" t="s">
        <v>2277</v>
      </c>
      <c r="Z11" s="67" t="s">
        <v>2278</v>
      </c>
    </row>
    <row r="12">
      <c r="B12" s="63" t="s">
        <v>173</v>
      </c>
      <c r="C12" s="62" t="s">
        <v>2279</v>
      </c>
      <c r="D12" s="62" t="s">
        <v>2280</v>
      </c>
      <c r="E12" s="62" t="s">
        <v>1788</v>
      </c>
      <c r="F12" s="62" t="s">
        <v>2281</v>
      </c>
      <c r="G12" s="62" t="s">
        <v>2282</v>
      </c>
      <c r="H12" s="62" t="s">
        <v>2283</v>
      </c>
      <c r="I12" s="62" t="s">
        <v>2284</v>
      </c>
      <c r="J12" s="62" t="s">
        <v>2285</v>
      </c>
      <c r="K12" s="62" t="s">
        <v>2286</v>
      </c>
      <c r="L12" s="62" t="s">
        <v>2287</v>
      </c>
      <c r="M12" s="62" t="s">
        <v>2288</v>
      </c>
      <c r="N12" s="62" t="s">
        <v>2289</v>
      </c>
      <c r="O12" s="62" t="s">
        <v>2290</v>
      </c>
      <c r="P12" s="62" t="s">
        <v>2291</v>
      </c>
      <c r="Q12" s="62" t="s">
        <v>2292</v>
      </c>
      <c r="R12" s="62" t="s">
        <v>2293</v>
      </c>
      <c r="S12" s="62" t="s">
        <v>2294</v>
      </c>
      <c r="T12" s="62" t="s">
        <v>2295</v>
      </c>
      <c r="U12" s="62" t="s">
        <v>2296</v>
      </c>
      <c r="V12" s="62" t="s">
        <v>2297</v>
      </c>
      <c r="W12" s="62" t="s">
        <v>2298</v>
      </c>
      <c r="X12" s="62" t="s">
        <v>2299</v>
      </c>
      <c r="Y12" s="62" t="s">
        <v>2300</v>
      </c>
      <c r="Z12" s="69" t="s">
        <v>2301</v>
      </c>
    </row>
    <row r="13">
      <c r="B13" s="65" t="s">
        <v>186</v>
      </c>
      <c r="C13" s="61"/>
      <c r="D13" s="61"/>
      <c r="E13" s="61"/>
      <c r="F13" s="61"/>
      <c r="G13" s="61"/>
      <c r="H13" s="61"/>
      <c r="I13" s="61"/>
      <c r="J13" s="61"/>
      <c r="K13" s="61"/>
      <c r="L13" s="61"/>
      <c r="M13" s="61"/>
      <c r="N13" s="61"/>
      <c r="O13" s="61"/>
      <c r="P13" s="61"/>
      <c r="Q13" s="61"/>
      <c r="R13" s="61"/>
      <c r="S13" s="61"/>
      <c r="T13" s="61"/>
      <c r="U13" s="61"/>
      <c r="V13" s="61"/>
      <c r="W13" s="61"/>
      <c r="X13" s="61"/>
      <c r="Y13" s="61"/>
      <c r="Z13" s="68"/>
    </row>
    <row r="14">
      <c r="B14" s="63" t="s">
        <v>147</v>
      </c>
      <c r="C14" s="62" t="s">
        <v>2302</v>
      </c>
      <c r="D14" s="62" t="s">
        <v>2303</v>
      </c>
      <c r="E14" s="62" t="s">
        <v>2304</v>
      </c>
      <c r="F14" s="62" t="s">
        <v>2305</v>
      </c>
      <c r="G14" s="62" t="s">
        <v>2306</v>
      </c>
      <c r="H14" s="62" t="s">
        <v>2307</v>
      </c>
      <c r="I14" s="62" t="s">
        <v>2308</v>
      </c>
      <c r="J14" s="62" t="s">
        <v>2309</v>
      </c>
      <c r="K14" s="62" t="s">
        <v>2310</v>
      </c>
      <c r="L14" s="62" t="s">
        <v>2311</v>
      </c>
      <c r="M14" s="62" t="s">
        <v>2312</v>
      </c>
      <c r="N14" s="62" t="s">
        <v>2313</v>
      </c>
      <c r="O14" s="62" t="s">
        <v>2314</v>
      </c>
      <c r="P14" s="62" t="s">
        <v>2315</v>
      </c>
      <c r="Q14" s="62" t="s">
        <v>2316</v>
      </c>
      <c r="R14" s="62" t="s">
        <v>2317</v>
      </c>
      <c r="S14" s="62" t="s">
        <v>1714</v>
      </c>
      <c r="T14" s="62" t="s">
        <v>2318</v>
      </c>
      <c r="U14" s="62" t="s">
        <v>2319</v>
      </c>
      <c r="V14" s="62" t="s">
        <v>2320</v>
      </c>
      <c r="W14" s="62" t="s">
        <v>2321</v>
      </c>
      <c r="X14" s="62" t="s">
        <v>2322</v>
      </c>
      <c r="Y14" s="62" t="s">
        <v>2323</v>
      </c>
      <c r="Z14" s="69" t="s">
        <v>2324</v>
      </c>
    </row>
    <row r="15">
      <c r="B15" s="64" t="s">
        <v>160</v>
      </c>
      <c r="C15" s="60" t="s">
        <v>1784</v>
      </c>
      <c r="D15" s="60" t="s">
        <v>2325</v>
      </c>
      <c r="E15" s="60" t="s">
        <v>1704</v>
      </c>
      <c r="F15" s="60" t="s">
        <v>2326</v>
      </c>
      <c r="G15" s="60" t="s">
        <v>1716</v>
      </c>
      <c r="H15" s="60" t="s">
        <v>2327</v>
      </c>
      <c r="I15" s="60" t="s">
        <v>2328</v>
      </c>
      <c r="J15" s="60" t="s">
        <v>2329</v>
      </c>
      <c r="K15" s="60" t="s">
        <v>2284</v>
      </c>
      <c r="L15" s="60" t="s">
        <v>2330</v>
      </c>
      <c r="M15" s="60" t="s">
        <v>2331</v>
      </c>
      <c r="N15" s="60" t="s">
        <v>2332</v>
      </c>
      <c r="O15" s="60" t="s">
        <v>2333</v>
      </c>
      <c r="P15" s="60" t="s">
        <v>2334</v>
      </c>
      <c r="Q15" s="60" t="s">
        <v>1714</v>
      </c>
      <c r="R15" s="60" t="s">
        <v>2335</v>
      </c>
      <c r="S15" s="60" t="s">
        <v>2336</v>
      </c>
      <c r="T15" s="60" t="s">
        <v>2337</v>
      </c>
      <c r="U15" s="60" t="s">
        <v>2338</v>
      </c>
      <c r="V15" s="60" t="s">
        <v>2339</v>
      </c>
      <c r="W15" s="60" t="s">
        <v>2340</v>
      </c>
      <c r="X15" s="60" t="s">
        <v>2341</v>
      </c>
      <c r="Y15" s="60" t="s">
        <v>2342</v>
      </c>
      <c r="Z15" s="67" t="s">
        <v>2343</v>
      </c>
    </row>
    <row r="16">
      <c r="B16" s="66" t="s">
        <v>173</v>
      </c>
      <c r="C16" s="46" t="s">
        <v>1784</v>
      </c>
      <c r="D16" s="46" t="s">
        <v>2344</v>
      </c>
      <c r="E16" s="46" t="s">
        <v>2345</v>
      </c>
      <c r="F16" s="46" t="s">
        <v>2346</v>
      </c>
      <c r="G16" s="46" t="s">
        <v>2347</v>
      </c>
      <c r="H16" s="46" t="s">
        <v>2348</v>
      </c>
      <c r="I16" s="46" t="s">
        <v>2349</v>
      </c>
      <c r="J16" s="46" t="s">
        <v>2350</v>
      </c>
      <c r="K16" s="46" t="s">
        <v>1786</v>
      </c>
      <c r="L16" s="46" t="s">
        <v>2351</v>
      </c>
      <c r="M16" s="46" t="s">
        <v>2352</v>
      </c>
      <c r="N16" s="46" t="s">
        <v>2353</v>
      </c>
      <c r="O16" s="46" t="s">
        <v>2354</v>
      </c>
      <c r="P16" s="46" t="s">
        <v>2355</v>
      </c>
      <c r="Q16" s="46" t="s">
        <v>2356</v>
      </c>
      <c r="R16" s="46" t="s">
        <v>2357</v>
      </c>
      <c r="S16" s="46" t="s">
        <v>2358</v>
      </c>
      <c r="T16" s="46" t="s">
        <v>2357</v>
      </c>
      <c r="U16" s="46" t="s">
        <v>2359</v>
      </c>
      <c r="V16" s="46" t="s">
        <v>2360</v>
      </c>
      <c r="W16" s="46" t="s">
        <v>2361</v>
      </c>
      <c r="X16" s="46" t="s">
        <v>2362</v>
      </c>
      <c r="Y16" s="46" t="s">
        <v>2363</v>
      </c>
      <c r="Z16" s="58" t="s">
        <v>2364</v>
      </c>
    </row>
    <row r="17">
      <c r="B17" t="s">
        <v>223</v>
      </c>
    </row>
    <row r="18">
      <c r="B18" t="s">
        <v>224</v>
      </c>
    </row>
  </sheetData>
  <sheetProtection selectLockedCells="0" selectUnlockedCells="0" objects="1" sheet="1"/>
  <mergeCells count="14">
    <mergeCell ref="C2:Z2"/>
    <mergeCell ref="C8:Z8"/>
    <mergeCell ref="C7:D7"/>
    <mergeCell ref="E7:F7"/>
    <mergeCell ref="G7:H7"/>
    <mergeCell ref="I7:J7"/>
    <mergeCell ref="K7:L7"/>
    <mergeCell ref="M7:N7"/>
    <mergeCell ref="O7:P7"/>
    <mergeCell ref="Q7:R7"/>
    <mergeCell ref="S7:T7"/>
    <mergeCell ref="U7:V7"/>
    <mergeCell ref="W7:X7"/>
    <mergeCell ref="Y7:Z7"/>
  </mergeCells>
  <hyperlinks>
    <hyperlink ref="C2:J2" display="TOC" location="TOC!A1"/>
    <hyperlink ref="C2" display="Table of Contents" location="'Table of contents'!A1"/>
  </hyperlinks>
  <pageMargins left="0.7" right="0.7" top="0.75" bottom="0.75" header="0.3" footer="0.3"/>
  <pageSetup paperSize="9" orientation="portrait" r:id="rId2"/>
  <drawing r:id="rId1"/>
</worksheet>
</file>

<file path=xl/worksheets/sheet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tabColor theme="9"/>
  </sheetPr>
  <dimension ref="A1"/>
  <sheetViews>
    <sheetView showGridLines="0" showRowColHeaders="0" workbookViewId="0">
      <pane xSplit="2" ySplit="8" topLeftCell="C9" activePane="bottomRight" state="frozen"/>
      <selection pane="topRight" activeCell="B1" sqref="B1"/>
      <selection pane="bottomLeft" activeCell="A6" sqref="A6"/>
      <selection pane="bottomRight" activeCell="B2" sqref="B2"/>
    </sheetView>
  </sheetViews>
  <sheetFormatPr defaultRowHeight="15.0" baseColWidth="10"/>
  <cols>
    <col min="1" max="1" width="1.5" hidden="0" customWidth="1"/>
    <col min="2" max="2" width="35.83203125" hidden="0" customWidth="1"/>
  </cols>
  <sheetData>
    <row r="1" ht="9" customHeight="1"/>
    <row r="2" ht="39.950000000000003" customHeight="1">
      <c r="B2" s="56"/>
      <c r="C2" s="47" t="s">
        <v>0</v>
      </c>
      <c r="D2" s="48"/>
      <c r="E2" s="48"/>
      <c r="F2" s="48"/>
      <c r="G2" s="48"/>
      <c r="H2" s="48"/>
      <c r="I2" s="48"/>
      <c r="J2" s="48"/>
      <c r="K2" s="48"/>
      <c r="L2" s="48"/>
      <c r="M2" s="48"/>
      <c r="N2" s="59"/>
    </row>
    <row r="3" ht="6.95" customHeight="1">
      <c r="B3" s="32"/>
      <c r="N3" s="34"/>
    </row>
    <row r="4" ht="13.5" customHeight="1">
      <c r="B4" s="50" t="s">
        <v>2365</v>
      </c>
      <c r="N4" s="34"/>
    </row>
    <row r="5" ht="12" customHeight="1">
      <c r="B5" s="53" t="s">
        <v>36</v>
      </c>
      <c r="N5" s="34"/>
    </row>
    <row r="6" ht="6.95" customHeight="1">
      <c r="B6" s="51"/>
      <c r="C6" s="41"/>
      <c r="D6" s="42"/>
      <c r="E6" s="42"/>
      <c r="F6" s="42"/>
      <c r="G6" s="42"/>
      <c r="H6" s="42"/>
      <c r="I6" s="42"/>
      <c r="J6" s="42"/>
      <c r="K6" s="42"/>
      <c r="L6" s="42"/>
      <c r="M6" s="42"/>
      <c r="N6" s="34"/>
    </row>
    <row r="7" ht="12" customHeight="1">
      <c r="B7" s="54"/>
      <c r="C7" s="45" t="s">
        <v>67</v>
      </c>
      <c r="D7" s="45" t="s">
        <v>68</v>
      </c>
      <c r="E7" s="45" t="s">
        <v>69</v>
      </c>
      <c r="F7" s="45" t="s">
        <v>70</v>
      </c>
      <c r="G7" s="45" t="s">
        <v>71</v>
      </c>
      <c r="H7" s="45" t="s">
        <v>72</v>
      </c>
      <c r="I7" s="45" t="s">
        <v>73</v>
      </c>
      <c r="J7" s="45" t="s">
        <v>74</v>
      </c>
      <c r="K7" s="45" t="s">
        <v>75</v>
      </c>
      <c r="L7" s="45" t="s">
        <v>76</v>
      </c>
      <c r="M7" s="45" t="s">
        <v>77</v>
      </c>
      <c r="N7" s="57" t="s">
        <v>78</v>
      </c>
    </row>
    <row r="8">
      <c r="B8" s="49"/>
      <c r="C8" s="43" t="s">
        <v>54</v>
      </c>
      <c r="D8" s="44"/>
      <c r="E8" s="44"/>
      <c r="F8" s="44"/>
      <c r="G8" s="44"/>
      <c r="H8" s="44"/>
      <c r="I8" s="44"/>
      <c r="J8" s="44"/>
      <c r="K8" s="44"/>
      <c r="L8" s="44"/>
      <c r="M8" s="44"/>
      <c r="N8" s="34"/>
    </row>
    <row r="9">
      <c r="B9" s="65" t="s">
        <v>146</v>
      </c>
      <c r="C9" s="61"/>
      <c r="D9" s="61"/>
      <c r="E9" s="61"/>
      <c r="F9" s="61"/>
      <c r="G9" s="61"/>
      <c r="H9" s="61"/>
      <c r="I9" s="61"/>
      <c r="J9" s="61"/>
      <c r="K9" s="61"/>
      <c r="L9" s="61"/>
      <c r="M9" s="61"/>
      <c r="N9" s="68"/>
    </row>
    <row r="10">
      <c r="B10" s="63" t="s">
        <v>147</v>
      </c>
      <c r="C10" s="62" t="s">
        <v>1016</v>
      </c>
      <c r="D10" s="62" t="s">
        <v>627</v>
      </c>
      <c r="E10" s="62" t="s">
        <v>625</v>
      </c>
      <c r="F10" s="62" t="s">
        <v>1016</v>
      </c>
      <c r="G10" s="62" t="s">
        <v>625</v>
      </c>
      <c r="H10" s="62" t="s">
        <v>1021</v>
      </c>
      <c r="I10" s="62" t="s">
        <v>625</v>
      </c>
      <c r="J10" s="62" t="s">
        <v>1115</v>
      </c>
      <c r="K10" s="62" t="s">
        <v>628</v>
      </c>
      <c r="L10" s="62" t="s">
        <v>1011</v>
      </c>
      <c r="M10" s="62" t="s">
        <v>634</v>
      </c>
      <c r="N10" s="69" t="s">
        <v>633</v>
      </c>
    </row>
    <row r="11">
      <c r="B11" s="64" t="s">
        <v>160</v>
      </c>
      <c r="C11" s="60" t="s">
        <v>1016</v>
      </c>
      <c r="D11" s="60" t="s">
        <v>625</v>
      </c>
      <c r="E11" s="60" t="s">
        <v>702</v>
      </c>
      <c r="F11" s="60" t="s">
        <v>625</v>
      </c>
      <c r="G11" s="60" t="s">
        <v>625</v>
      </c>
      <c r="H11" s="60" t="s">
        <v>1016</v>
      </c>
      <c r="I11" s="60" t="s">
        <v>1014</v>
      </c>
      <c r="J11" s="60" t="s">
        <v>1010</v>
      </c>
      <c r="K11" s="60" t="s">
        <v>1008</v>
      </c>
      <c r="L11" s="60" t="s">
        <v>702</v>
      </c>
      <c r="M11" s="60" t="s">
        <v>1115</v>
      </c>
      <c r="N11" s="67" t="s">
        <v>633</v>
      </c>
    </row>
    <row r="12">
      <c r="B12" s="63" t="s">
        <v>173</v>
      </c>
      <c r="C12" s="62" t="s">
        <v>626</v>
      </c>
      <c r="D12" s="62" t="s">
        <v>631</v>
      </c>
      <c r="E12" s="62" t="s">
        <v>1008</v>
      </c>
      <c r="F12" s="62" t="s">
        <v>1007</v>
      </c>
      <c r="G12" s="62" t="s">
        <v>1013</v>
      </c>
      <c r="H12" s="62" t="s">
        <v>1351</v>
      </c>
      <c r="I12" s="62" t="s">
        <v>628</v>
      </c>
      <c r="J12" s="62" t="s">
        <v>1356</v>
      </c>
      <c r="K12" s="62" t="s">
        <v>1019</v>
      </c>
      <c r="L12" s="62" t="s">
        <v>632</v>
      </c>
      <c r="M12" s="62" t="s">
        <v>1524</v>
      </c>
      <c r="N12" s="69" t="s">
        <v>1353</v>
      </c>
    </row>
    <row r="13">
      <c r="B13" s="65" t="s">
        <v>186</v>
      </c>
      <c r="C13" s="61"/>
      <c r="D13" s="61"/>
      <c r="E13" s="61"/>
      <c r="F13" s="61"/>
      <c r="G13" s="61"/>
      <c r="H13" s="61"/>
      <c r="I13" s="61"/>
      <c r="J13" s="61"/>
      <c r="K13" s="61"/>
      <c r="L13" s="61"/>
      <c r="M13" s="61"/>
      <c r="N13" s="68"/>
    </row>
    <row r="14">
      <c r="B14" s="63" t="s">
        <v>147</v>
      </c>
      <c r="C14" s="62" t="s">
        <v>2366</v>
      </c>
      <c r="D14" s="62" t="s">
        <v>2367</v>
      </c>
      <c r="E14" s="62" t="s">
        <v>2368</v>
      </c>
      <c r="F14" s="62" t="s">
        <v>2369</v>
      </c>
      <c r="G14" s="62" t="s">
        <v>2370</v>
      </c>
      <c r="H14" s="62" t="s">
        <v>2371</v>
      </c>
      <c r="I14" s="62" t="s">
        <v>2372</v>
      </c>
      <c r="J14" s="62" t="s">
        <v>2373</v>
      </c>
      <c r="K14" s="62" t="s">
        <v>2374</v>
      </c>
      <c r="L14" s="62" t="s">
        <v>2375</v>
      </c>
      <c r="M14" s="62" t="s">
        <v>2376</v>
      </c>
      <c r="N14" s="69" t="s">
        <v>2377</v>
      </c>
    </row>
    <row r="15">
      <c r="B15" s="64" t="s">
        <v>160</v>
      </c>
      <c r="C15" s="60" t="s">
        <v>2378</v>
      </c>
      <c r="D15" s="60" t="s">
        <v>2379</v>
      </c>
      <c r="E15" s="60" t="s">
        <v>2380</v>
      </c>
      <c r="F15" s="60" t="s">
        <v>2381</v>
      </c>
      <c r="G15" s="60" t="s">
        <v>2382</v>
      </c>
      <c r="H15" s="60" t="s">
        <v>2383</v>
      </c>
      <c r="I15" s="60" t="s">
        <v>2384</v>
      </c>
      <c r="J15" s="60" t="s">
        <v>2385</v>
      </c>
      <c r="K15" s="60" t="s">
        <v>2386</v>
      </c>
      <c r="L15" s="60" t="s">
        <v>2387</v>
      </c>
      <c r="M15" s="60" t="s">
        <v>2388</v>
      </c>
      <c r="N15" s="67" t="s">
        <v>2389</v>
      </c>
    </row>
    <row r="16">
      <c r="B16" s="66" t="s">
        <v>173</v>
      </c>
      <c r="C16" s="46" t="s">
        <v>2390</v>
      </c>
      <c r="D16" s="46" t="s">
        <v>2391</v>
      </c>
      <c r="E16" s="46" t="s">
        <v>2392</v>
      </c>
      <c r="F16" s="46" t="s">
        <v>2393</v>
      </c>
      <c r="G16" s="46" t="s">
        <v>2394</v>
      </c>
      <c r="H16" s="46" t="s">
        <v>2395</v>
      </c>
      <c r="I16" s="46" t="s">
        <v>2396</v>
      </c>
      <c r="J16" s="46" t="s">
        <v>2397</v>
      </c>
      <c r="K16" s="46" t="s">
        <v>2398</v>
      </c>
      <c r="L16" s="46" t="s">
        <v>2399</v>
      </c>
      <c r="M16" s="46" t="s">
        <v>2400</v>
      </c>
      <c r="N16" s="58" t="s">
        <v>2401</v>
      </c>
    </row>
    <row r="17">
      <c r="B17" t="s">
        <v>223</v>
      </c>
    </row>
    <row r="18">
      <c r="B18" t="s">
        <v>224</v>
      </c>
    </row>
  </sheetData>
  <sheetProtection selectLockedCells="0" selectUnlockedCells="0" objects="1" sheet="1"/>
  <mergeCells count="14">
    <mergeCell ref="C2:N2"/>
    <mergeCell ref="C8:N8"/>
    <mergeCell ref="C7:C7"/>
    <mergeCell ref="D7:D7"/>
    <mergeCell ref="E7:E7"/>
    <mergeCell ref="F7:F7"/>
    <mergeCell ref="G7:G7"/>
    <mergeCell ref="H7:H7"/>
    <mergeCell ref="I7:I7"/>
    <mergeCell ref="J7:J7"/>
    <mergeCell ref="K7:K7"/>
    <mergeCell ref="L7:L7"/>
    <mergeCell ref="M7:M7"/>
    <mergeCell ref="N7:N7"/>
  </mergeCells>
  <hyperlinks>
    <hyperlink ref="C2:J2" display="TOC" location="TOC!A1"/>
    <hyperlink ref="C2" display="Table of Contents" location="'Table of contents'!A1"/>
  </hyperlinks>
  <pageMargins left="0.7" right="0.7" top="0.75" bottom="0.75" header="0.3" footer="0.3"/>
  <pageSetup paperSize="9" orientation="portrait" r:id="rId2"/>
  <drawing r:id="rId1"/>
</worksheet>
</file>

<file path=xl/worksheets/sheet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tabColor theme="9"/>
  </sheetPr>
  <dimension ref="A1"/>
  <sheetViews>
    <sheetView showGridLines="0" showRowColHeaders="0" workbookViewId="0">
      <pane xSplit="2" ySplit="8" topLeftCell="C9" activePane="bottomRight" state="frozen"/>
      <selection pane="topRight" activeCell="B1" sqref="B1"/>
      <selection pane="bottomLeft" activeCell="A6" sqref="A6"/>
      <selection pane="bottomRight" activeCell="B2" sqref="B2"/>
    </sheetView>
  </sheetViews>
  <sheetFormatPr defaultRowHeight="15.0" baseColWidth="10"/>
  <cols>
    <col min="1" max="1" width="1.5" hidden="0" customWidth="1"/>
    <col min="2" max="2" width="35.83203125" hidden="0" customWidth="1"/>
  </cols>
  <sheetData>
    <row r="1" ht="9" customHeight="1"/>
    <row r="2" ht="39.950000000000003" customHeight="1">
      <c r="B2" s="56"/>
      <c r="C2" s="47" t="s">
        <v>0</v>
      </c>
      <c r="D2" s="48"/>
      <c r="E2" s="48"/>
      <c r="F2" s="48"/>
      <c r="G2" s="48"/>
      <c r="H2" s="48"/>
      <c r="I2" s="48"/>
      <c r="J2" s="48"/>
      <c r="K2" s="48"/>
      <c r="L2" s="48"/>
      <c r="M2" s="48"/>
      <c r="N2" s="48"/>
      <c r="O2" s="48"/>
      <c r="P2" s="48"/>
      <c r="Q2" s="48"/>
      <c r="R2" s="48"/>
      <c r="S2" s="48"/>
      <c r="T2" s="48"/>
      <c r="U2" s="48"/>
      <c r="V2" s="48"/>
      <c r="W2" s="48"/>
      <c r="X2" s="48"/>
      <c r="Y2" s="48"/>
      <c r="Z2" s="59"/>
    </row>
    <row r="3" ht="6.95" customHeight="1">
      <c r="B3" s="32"/>
      <c r="Z3" s="34"/>
    </row>
    <row r="4" ht="13.5" customHeight="1">
      <c r="B4" s="50" t="s">
        <v>2402</v>
      </c>
      <c r="Z4" s="34"/>
    </row>
    <row r="5" ht="12" customHeight="1">
      <c r="B5" s="53" t="s">
        <v>36</v>
      </c>
      <c r="Z5" s="34"/>
    </row>
    <row r="6" ht="6.95" customHeight="1">
      <c r="B6" s="51"/>
      <c r="C6" s="41"/>
      <c r="D6" s="42"/>
      <c r="E6" s="42"/>
      <c r="F6" s="42"/>
      <c r="G6" s="42"/>
      <c r="H6" s="42"/>
      <c r="I6" s="42"/>
      <c r="J6" s="42"/>
      <c r="K6" s="42"/>
      <c r="L6" s="42"/>
      <c r="M6" s="42"/>
      <c r="Z6" s="34"/>
    </row>
    <row r="7" ht="12" customHeight="1">
      <c r="B7" s="54"/>
      <c r="C7" s="45" t="s">
        <v>67</v>
      </c>
      <c r="D7" s="45" t="s">
        <v>67</v>
      </c>
      <c r="E7" s="45" t="s">
        <v>68</v>
      </c>
      <c r="F7" s="45" t="s">
        <v>68</v>
      </c>
      <c r="G7" s="45" t="s">
        <v>69</v>
      </c>
      <c r="H7" s="45" t="s">
        <v>69</v>
      </c>
      <c r="I7" s="45" t="s">
        <v>70</v>
      </c>
      <c r="J7" s="45" t="s">
        <v>70</v>
      </c>
      <c r="K7" s="45" t="s">
        <v>71</v>
      </c>
      <c r="L7" s="45" t="s">
        <v>71</v>
      </c>
      <c r="M7" s="45" t="s">
        <v>72</v>
      </c>
      <c r="N7" s="45" t="s">
        <v>72</v>
      </c>
      <c r="O7" s="45" t="s">
        <v>73</v>
      </c>
      <c r="P7" s="45" t="s">
        <v>73</v>
      </c>
      <c r="Q7" s="45" t="s">
        <v>74</v>
      </c>
      <c r="R7" s="45" t="s">
        <v>74</v>
      </c>
      <c r="S7" s="45" t="s">
        <v>75</v>
      </c>
      <c r="T7" s="45" t="s">
        <v>75</v>
      </c>
      <c r="U7" s="45" t="s">
        <v>76</v>
      </c>
      <c r="V7" s="45" t="s">
        <v>76</v>
      </c>
      <c r="W7" s="45" t="s">
        <v>77</v>
      </c>
      <c r="X7" s="45" t="s">
        <v>77</v>
      </c>
      <c r="Y7" s="45" t="s">
        <v>78</v>
      </c>
      <c r="Z7" s="57" t="s">
        <v>78</v>
      </c>
    </row>
    <row r="8">
      <c r="B8" s="49"/>
      <c r="C8" s="43" t="s">
        <v>226</v>
      </c>
      <c r="D8" s="44"/>
      <c r="E8" s="44"/>
      <c r="F8" s="44"/>
      <c r="G8" s="44"/>
      <c r="H8" s="44"/>
      <c r="I8" s="44"/>
      <c r="J8" s="44"/>
      <c r="K8" s="44"/>
      <c r="L8" s="44"/>
      <c r="M8" s="44"/>
      <c r="Z8" s="34"/>
    </row>
    <row r="9">
      <c r="B9" s="65" t="s">
        <v>146</v>
      </c>
      <c r="C9" s="61"/>
      <c r="D9" s="61"/>
      <c r="E9" s="61"/>
      <c r="F9" s="61"/>
      <c r="G9" s="61"/>
      <c r="H9" s="61"/>
      <c r="I9" s="61"/>
      <c r="J9" s="61"/>
      <c r="K9" s="61"/>
      <c r="L9" s="61"/>
      <c r="M9" s="61"/>
      <c r="N9" s="61"/>
      <c r="O9" s="61"/>
      <c r="P9" s="61"/>
      <c r="Q9" s="61"/>
      <c r="R9" s="61"/>
      <c r="S9" s="61"/>
      <c r="T9" s="61"/>
      <c r="U9" s="61"/>
      <c r="V9" s="61"/>
      <c r="W9" s="61"/>
      <c r="X9" s="61"/>
      <c r="Y9" s="61"/>
      <c r="Z9" s="68"/>
    </row>
    <row r="10">
      <c r="B10" s="63" t="s">
        <v>147</v>
      </c>
      <c r="C10" s="62" t="s">
        <v>702</v>
      </c>
      <c r="D10" s="62" t="s">
        <v>703</v>
      </c>
      <c r="E10" s="62" t="s">
        <v>702</v>
      </c>
      <c r="F10" s="62" t="s">
        <v>703</v>
      </c>
      <c r="G10" s="62" t="s">
        <v>702</v>
      </c>
      <c r="H10" s="62" t="s">
        <v>703</v>
      </c>
      <c r="I10" s="62" t="s">
        <v>702</v>
      </c>
      <c r="J10" s="62" t="s">
        <v>703</v>
      </c>
      <c r="K10" s="62" t="s">
        <v>702</v>
      </c>
      <c r="L10" s="62" t="s">
        <v>703</v>
      </c>
      <c r="M10" s="62" t="s">
        <v>702</v>
      </c>
      <c r="N10" s="62" t="s">
        <v>703</v>
      </c>
      <c r="O10" s="62" t="s">
        <v>702</v>
      </c>
      <c r="P10" s="62" t="s">
        <v>703</v>
      </c>
      <c r="Q10" s="62" t="s">
        <v>702</v>
      </c>
      <c r="R10" s="62" t="s">
        <v>703</v>
      </c>
      <c r="S10" s="62" t="s">
        <v>702</v>
      </c>
      <c r="T10" s="62" t="s">
        <v>703</v>
      </c>
      <c r="U10" s="62" t="s">
        <v>702</v>
      </c>
      <c r="V10" s="62" t="s">
        <v>703</v>
      </c>
      <c r="W10" s="62" t="s">
        <v>702</v>
      </c>
      <c r="X10" s="62" t="s">
        <v>703</v>
      </c>
      <c r="Y10" s="62" t="s">
        <v>702</v>
      </c>
      <c r="Z10" s="69" t="s">
        <v>703</v>
      </c>
    </row>
    <row r="11">
      <c r="B11" s="64" t="s">
        <v>160</v>
      </c>
      <c r="C11" s="60" t="s">
        <v>702</v>
      </c>
      <c r="D11" s="60" t="s">
        <v>703</v>
      </c>
      <c r="E11" s="60" t="s">
        <v>702</v>
      </c>
      <c r="F11" s="60" t="s">
        <v>703</v>
      </c>
      <c r="G11" s="60" t="s">
        <v>702</v>
      </c>
      <c r="H11" s="60" t="s">
        <v>703</v>
      </c>
      <c r="I11" s="60" t="s">
        <v>702</v>
      </c>
      <c r="J11" s="60" t="s">
        <v>703</v>
      </c>
      <c r="K11" s="60" t="s">
        <v>702</v>
      </c>
      <c r="L11" s="60" t="s">
        <v>703</v>
      </c>
      <c r="M11" s="60" t="s">
        <v>702</v>
      </c>
      <c r="N11" s="60" t="s">
        <v>703</v>
      </c>
      <c r="O11" s="60" t="s">
        <v>702</v>
      </c>
      <c r="P11" s="60" t="s">
        <v>703</v>
      </c>
      <c r="Q11" s="60" t="s">
        <v>702</v>
      </c>
      <c r="R11" s="60" t="s">
        <v>703</v>
      </c>
      <c r="S11" s="60" t="s">
        <v>702</v>
      </c>
      <c r="T11" s="60" t="s">
        <v>703</v>
      </c>
      <c r="U11" s="60" t="s">
        <v>702</v>
      </c>
      <c r="V11" s="60" t="s">
        <v>703</v>
      </c>
      <c r="W11" s="60" t="s">
        <v>702</v>
      </c>
      <c r="X11" s="60" t="s">
        <v>703</v>
      </c>
      <c r="Y11" s="60" t="s">
        <v>702</v>
      </c>
      <c r="Z11" s="67" t="s">
        <v>703</v>
      </c>
    </row>
    <row r="12">
      <c r="B12" s="63" t="s">
        <v>173</v>
      </c>
      <c r="C12" s="62" t="s">
        <v>702</v>
      </c>
      <c r="D12" s="62" t="s">
        <v>703</v>
      </c>
      <c r="E12" s="62" t="s">
        <v>702</v>
      </c>
      <c r="F12" s="62" t="s">
        <v>703</v>
      </c>
      <c r="G12" s="62" t="s">
        <v>702</v>
      </c>
      <c r="H12" s="62" t="s">
        <v>703</v>
      </c>
      <c r="I12" s="62" t="s">
        <v>702</v>
      </c>
      <c r="J12" s="62" t="s">
        <v>703</v>
      </c>
      <c r="K12" s="62" t="s">
        <v>702</v>
      </c>
      <c r="L12" s="62" t="s">
        <v>703</v>
      </c>
      <c r="M12" s="62" t="s">
        <v>1071</v>
      </c>
      <c r="N12" s="62" t="s">
        <v>2403</v>
      </c>
      <c r="O12" s="62" t="s">
        <v>702</v>
      </c>
      <c r="P12" s="62" t="s">
        <v>703</v>
      </c>
      <c r="Q12" s="62" t="s">
        <v>702</v>
      </c>
      <c r="R12" s="62" t="s">
        <v>703</v>
      </c>
      <c r="S12" s="62" t="s">
        <v>1918</v>
      </c>
      <c r="T12" s="62" t="s">
        <v>2404</v>
      </c>
      <c r="U12" s="62" t="s">
        <v>702</v>
      </c>
      <c r="V12" s="62" t="s">
        <v>703</v>
      </c>
      <c r="W12" s="62" t="s">
        <v>702</v>
      </c>
      <c r="X12" s="62" t="s">
        <v>703</v>
      </c>
      <c r="Y12" s="62" t="s">
        <v>1100</v>
      </c>
      <c r="Z12" s="69" t="s">
        <v>2405</v>
      </c>
    </row>
    <row r="13">
      <c r="B13" s="65" t="s">
        <v>186</v>
      </c>
      <c r="C13" s="61"/>
      <c r="D13" s="61"/>
      <c r="E13" s="61"/>
      <c r="F13" s="61"/>
      <c r="G13" s="61"/>
      <c r="H13" s="61"/>
      <c r="I13" s="61"/>
      <c r="J13" s="61"/>
      <c r="K13" s="61"/>
      <c r="L13" s="61"/>
      <c r="M13" s="61"/>
      <c r="N13" s="61"/>
      <c r="O13" s="61"/>
      <c r="P13" s="61"/>
      <c r="Q13" s="61"/>
      <c r="R13" s="61"/>
      <c r="S13" s="61"/>
      <c r="T13" s="61"/>
      <c r="U13" s="61"/>
      <c r="V13" s="61"/>
      <c r="W13" s="61"/>
      <c r="X13" s="61"/>
      <c r="Y13" s="61"/>
      <c r="Z13" s="68"/>
    </row>
    <row r="14">
      <c r="B14" s="63" t="s">
        <v>147</v>
      </c>
      <c r="C14" s="62" t="s">
        <v>1085</v>
      </c>
      <c r="D14" s="62" t="s">
        <v>1926</v>
      </c>
      <c r="E14" s="62" t="s">
        <v>1163</v>
      </c>
      <c r="F14" s="62" t="s">
        <v>1164</v>
      </c>
      <c r="G14" s="62" t="s">
        <v>1163</v>
      </c>
      <c r="H14" s="62" t="s">
        <v>1979</v>
      </c>
      <c r="I14" s="62" t="s">
        <v>1918</v>
      </c>
      <c r="J14" s="62" t="s">
        <v>1079</v>
      </c>
      <c r="K14" s="62" t="s">
        <v>1072</v>
      </c>
      <c r="L14" s="62" t="s">
        <v>2406</v>
      </c>
      <c r="M14" s="62" t="s">
        <v>1072</v>
      </c>
      <c r="N14" s="62" t="s">
        <v>1073</v>
      </c>
      <c r="O14" s="62" t="s">
        <v>1918</v>
      </c>
      <c r="P14" s="62" t="s">
        <v>1079</v>
      </c>
      <c r="Q14" s="62" t="s">
        <v>1089</v>
      </c>
      <c r="R14" s="62" t="s">
        <v>2407</v>
      </c>
      <c r="S14" s="62" t="s">
        <v>1074</v>
      </c>
      <c r="T14" s="62" t="s">
        <v>2406</v>
      </c>
      <c r="U14" s="62" t="s">
        <v>1447</v>
      </c>
      <c r="V14" s="62" t="s">
        <v>2408</v>
      </c>
      <c r="W14" s="62" t="s">
        <v>1100</v>
      </c>
      <c r="X14" s="62" t="s">
        <v>1096</v>
      </c>
      <c r="Y14" s="62" t="s">
        <v>1192</v>
      </c>
      <c r="Z14" s="69" t="s">
        <v>1985</v>
      </c>
    </row>
    <row r="15">
      <c r="B15" s="64" t="s">
        <v>160</v>
      </c>
      <c r="C15" s="60" t="s">
        <v>1867</v>
      </c>
      <c r="D15" s="60" t="s">
        <v>2409</v>
      </c>
      <c r="E15" s="60" t="s">
        <v>1867</v>
      </c>
      <c r="F15" s="60" t="s">
        <v>1868</v>
      </c>
      <c r="G15" s="60" t="s">
        <v>1865</v>
      </c>
      <c r="H15" s="60" t="s">
        <v>1866</v>
      </c>
      <c r="I15" s="60" t="s">
        <v>1867</v>
      </c>
      <c r="J15" s="60" t="s">
        <v>1868</v>
      </c>
      <c r="K15" s="60" t="s">
        <v>1852</v>
      </c>
      <c r="L15" s="60" t="s">
        <v>1862</v>
      </c>
      <c r="M15" s="60" t="s">
        <v>1850</v>
      </c>
      <c r="N15" s="60" t="s">
        <v>1861</v>
      </c>
      <c r="O15" s="60" t="s">
        <v>1865</v>
      </c>
      <c r="P15" s="60" t="s">
        <v>1866</v>
      </c>
      <c r="Q15" s="60" t="s">
        <v>1865</v>
      </c>
      <c r="R15" s="60" t="s">
        <v>1874</v>
      </c>
      <c r="S15" s="60" t="s">
        <v>1852</v>
      </c>
      <c r="T15" s="60" t="s">
        <v>1873</v>
      </c>
      <c r="U15" s="60" t="s">
        <v>1860</v>
      </c>
      <c r="V15" s="60" t="s">
        <v>1856</v>
      </c>
      <c r="W15" s="60" t="s">
        <v>1981</v>
      </c>
      <c r="X15" s="60" t="s">
        <v>1849</v>
      </c>
      <c r="Y15" s="60" t="s">
        <v>2410</v>
      </c>
      <c r="Z15" s="67" t="s">
        <v>2411</v>
      </c>
    </row>
    <row r="16">
      <c r="B16" s="66" t="s">
        <v>173</v>
      </c>
      <c r="C16" s="46" t="s">
        <v>2412</v>
      </c>
      <c r="D16" s="46" t="s">
        <v>2413</v>
      </c>
      <c r="E16" s="46" t="s">
        <v>1170</v>
      </c>
      <c r="F16" s="46" t="s">
        <v>1986</v>
      </c>
      <c r="G16" s="46" t="s">
        <v>1170</v>
      </c>
      <c r="H16" s="46" t="s">
        <v>1985</v>
      </c>
      <c r="I16" s="46" t="s">
        <v>1170</v>
      </c>
      <c r="J16" s="46" t="s">
        <v>2414</v>
      </c>
      <c r="K16" s="46" t="s">
        <v>1987</v>
      </c>
      <c r="L16" s="46" t="s">
        <v>1988</v>
      </c>
      <c r="M16" s="46" t="s">
        <v>1172</v>
      </c>
      <c r="N16" s="46" t="s">
        <v>1177</v>
      </c>
      <c r="O16" s="46" t="s">
        <v>1170</v>
      </c>
      <c r="P16" s="46" t="s">
        <v>1986</v>
      </c>
      <c r="Q16" s="46" t="s">
        <v>1987</v>
      </c>
      <c r="R16" s="46" t="s">
        <v>1988</v>
      </c>
      <c r="S16" s="46" t="s">
        <v>1168</v>
      </c>
      <c r="T16" s="46" t="s">
        <v>1989</v>
      </c>
      <c r="U16" s="46" t="s">
        <v>1179</v>
      </c>
      <c r="V16" s="46" t="s">
        <v>2415</v>
      </c>
      <c r="W16" s="46" t="s">
        <v>1182</v>
      </c>
      <c r="X16" s="46" t="s">
        <v>1991</v>
      </c>
      <c r="Y16" s="46" t="s">
        <v>1876</v>
      </c>
      <c r="Z16" s="58" t="s">
        <v>1877</v>
      </c>
    </row>
    <row r="17">
      <c r="B17" t="s">
        <v>223</v>
      </c>
    </row>
    <row r="18">
      <c r="B18" t="s">
        <v>224</v>
      </c>
    </row>
  </sheetData>
  <sheetProtection selectLockedCells="0" selectUnlockedCells="0" objects="1" sheet="1"/>
  <mergeCells count="14">
    <mergeCell ref="C2:Z2"/>
    <mergeCell ref="C8:Z8"/>
    <mergeCell ref="C7:D7"/>
    <mergeCell ref="E7:F7"/>
    <mergeCell ref="G7:H7"/>
    <mergeCell ref="I7:J7"/>
    <mergeCell ref="K7:L7"/>
    <mergeCell ref="M7:N7"/>
    <mergeCell ref="O7:P7"/>
    <mergeCell ref="Q7:R7"/>
    <mergeCell ref="S7:T7"/>
    <mergeCell ref="U7:V7"/>
    <mergeCell ref="W7:X7"/>
    <mergeCell ref="Y7:Z7"/>
  </mergeCells>
  <hyperlinks>
    <hyperlink ref="C2:J2" display="TOC" location="TOC!A1"/>
    <hyperlink ref="C2" display="Table of Contents" location="'Table of contents'!A1"/>
  </hyperlinks>
  <pageMargins left="0.7" right="0.7" top="0.75" bottom="0.75" header="0.3" footer="0.3"/>
  <pageSetup paperSize="9" orientation="portrait" r:id="rId2"/>
  <drawing r:id="rId1"/>
</worksheet>
</file>

<file path=xl/worksheets/sheet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tabColor theme="9"/>
  </sheetPr>
  <dimension ref="A1"/>
  <sheetViews>
    <sheetView showGridLines="0" showRowColHeaders="0" workbookViewId="0">
      <pane xSplit="2" ySplit="8" topLeftCell="C9" activePane="bottomRight" state="frozen"/>
      <selection pane="topRight" activeCell="B1" sqref="B1"/>
      <selection pane="bottomLeft" activeCell="A6" sqref="A6"/>
      <selection pane="bottomRight" activeCell="B2" sqref="B2"/>
    </sheetView>
  </sheetViews>
  <sheetFormatPr defaultRowHeight="15.0" baseColWidth="10"/>
  <cols>
    <col min="1" max="1" width="1.5" hidden="0" customWidth="1"/>
    <col min="2" max="2" width="35.83203125" hidden="0" customWidth="1"/>
  </cols>
  <sheetData>
    <row r="1" ht="9" customHeight="1"/>
    <row r="2" ht="39.950000000000003" customHeight="1">
      <c r="B2" s="56"/>
      <c r="C2" s="47" t="s">
        <v>0</v>
      </c>
      <c r="D2" s="48"/>
      <c r="E2" s="48"/>
      <c r="F2" s="48"/>
      <c r="G2" s="48"/>
      <c r="H2" s="48"/>
      <c r="I2" s="48"/>
      <c r="J2" s="48"/>
      <c r="K2" s="48"/>
      <c r="L2" s="48"/>
      <c r="M2" s="48"/>
      <c r="N2" s="59"/>
    </row>
    <row r="3" ht="6.95" customHeight="1">
      <c r="B3" s="32"/>
      <c r="N3" s="34"/>
    </row>
    <row r="4" ht="13.5" customHeight="1">
      <c r="B4" s="50" t="s">
        <v>2416</v>
      </c>
      <c r="N4" s="34"/>
    </row>
    <row r="5" ht="12" customHeight="1">
      <c r="B5" s="53" t="s">
        <v>36</v>
      </c>
      <c r="N5" s="34"/>
    </row>
    <row r="6" ht="6.95" customHeight="1">
      <c r="B6" s="51"/>
      <c r="C6" s="41"/>
      <c r="D6" s="42"/>
      <c r="E6" s="42"/>
      <c r="F6" s="42"/>
      <c r="G6" s="42"/>
      <c r="H6" s="42"/>
      <c r="I6" s="42"/>
      <c r="J6" s="42"/>
      <c r="K6" s="42"/>
      <c r="L6" s="42"/>
      <c r="M6" s="42"/>
      <c r="N6" s="34"/>
    </row>
    <row r="7" ht="12" customHeight="1">
      <c r="B7" s="54"/>
      <c r="C7" s="45" t="s">
        <v>67</v>
      </c>
      <c r="D7" s="45" t="s">
        <v>68</v>
      </c>
      <c r="E7" s="45" t="s">
        <v>69</v>
      </c>
      <c r="F7" s="45" t="s">
        <v>70</v>
      </c>
      <c r="G7" s="45" t="s">
        <v>71</v>
      </c>
      <c r="H7" s="45" t="s">
        <v>72</v>
      </c>
      <c r="I7" s="45" t="s">
        <v>73</v>
      </c>
      <c r="J7" s="45" t="s">
        <v>74</v>
      </c>
      <c r="K7" s="45" t="s">
        <v>75</v>
      </c>
      <c r="L7" s="45" t="s">
        <v>76</v>
      </c>
      <c r="M7" s="45" t="s">
        <v>77</v>
      </c>
      <c r="N7" s="57" t="s">
        <v>78</v>
      </c>
    </row>
    <row r="8">
      <c r="B8" s="49"/>
      <c r="C8" s="43" t="s">
        <v>54</v>
      </c>
      <c r="D8" s="44"/>
      <c r="E8" s="44"/>
      <c r="F8" s="44"/>
      <c r="G8" s="44"/>
      <c r="H8" s="44"/>
      <c r="I8" s="44"/>
      <c r="J8" s="44"/>
      <c r="K8" s="44"/>
      <c r="L8" s="44"/>
      <c r="M8" s="44"/>
      <c r="N8" s="34"/>
    </row>
    <row r="9">
      <c r="B9" s="65" t="s">
        <v>146</v>
      </c>
      <c r="C9" s="61"/>
      <c r="D9" s="61"/>
      <c r="E9" s="61"/>
      <c r="F9" s="61"/>
      <c r="G9" s="61"/>
      <c r="H9" s="61"/>
      <c r="I9" s="61"/>
      <c r="J9" s="61"/>
      <c r="K9" s="61"/>
      <c r="L9" s="61"/>
      <c r="M9" s="61"/>
      <c r="N9" s="68"/>
    </row>
    <row r="10">
      <c r="B10" s="63" t="s">
        <v>147</v>
      </c>
      <c r="C10" s="62" t="s">
        <v>1021</v>
      </c>
      <c r="D10" s="62" t="s">
        <v>626</v>
      </c>
      <c r="E10" s="62" t="s">
        <v>627</v>
      </c>
      <c r="F10" s="62" t="s">
        <v>1007</v>
      </c>
      <c r="G10" s="62" t="s">
        <v>1021</v>
      </c>
      <c r="H10" s="62" t="s">
        <v>626</v>
      </c>
      <c r="I10" s="62" t="s">
        <v>631</v>
      </c>
      <c r="J10" s="62" t="s">
        <v>1010</v>
      </c>
      <c r="K10" s="62" t="s">
        <v>627</v>
      </c>
      <c r="L10" s="62" t="s">
        <v>1357</v>
      </c>
      <c r="M10" s="62" t="s">
        <v>1524</v>
      </c>
      <c r="N10" s="69" t="s">
        <v>633</v>
      </c>
    </row>
    <row r="11">
      <c r="B11" s="64" t="s">
        <v>160</v>
      </c>
      <c r="C11" s="60" t="s">
        <v>1021</v>
      </c>
      <c r="D11" s="60" t="s">
        <v>1021</v>
      </c>
      <c r="E11" s="60" t="s">
        <v>1022</v>
      </c>
      <c r="F11" s="60" t="s">
        <v>1116</v>
      </c>
      <c r="G11" s="60" t="s">
        <v>1882</v>
      </c>
      <c r="H11" s="60" t="s">
        <v>619</v>
      </c>
      <c r="I11" s="60" t="s">
        <v>1351</v>
      </c>
      <c r="J11" s="60" t="s">
        <v>1015</v>
      </c>
      <c r="K11" s="60" t="s">
        <v>1021</v>
      </c>
      <c r="L11" s="60" t="s">
        <v>1356</v>
      </c>
      <c r="M11" s="60" t="s">
        <v>1023</v>
      </c>
      <c r="N11" s="67" t="s">
        <v>1524</v>
      </c>
    </row>
    <row r="12">
      <c r="B12" s="63" t="s">
        <v>173</v>
      </c>
      <c r="C12" s="62" t="s">
        <v>618</v>
      </c>
      <c r="D12" s="62" t="s">
        <v>1352</v>
      </c>
      <c r="E12" s="62" t="s">
        <v>617</v>
      </c>
      <c r="F12" s="62" t="s">
        <v>80</v>
      </c>
      <c r="G12" s="62" t="s">
        <v>95</v>
      </c>
      <c r="H12" s="62" t="s">
        <v>1196</v>
      </c>
      <c r="I12" s="62" t="s">
        <v>1993</v>
      </c>
      <c r="J12" s="62" t="s">
        <v>1022</v>
      </c>
      <c r="K12" s="62" t="s">
        <v>1358</v>
      </c>
      <c r="L12" s="62" t="s">
        <v>2417</v>
      </c>
      <c r="M12" s="62" t="s">
        <v>2080</v>
      </c>
      <c r="N12" s="69" t="s">
        <v>2417</v>
      </c>
    </row>
    <row r="13">
      <c r="B13" s="65" t="s">
        <v>186</v>
      </c>
      <c r="C13" s="61"/>
      <c r="D13" s="61"/>
      <c r="E13" s="61"/>
      <c r="F13" s="61"/>
      <c r="G13" s="61"/>
      <c r="H13" s="61"/>
      <c r="I13" s="61"/>
      <c r="J13" s="61"/>
      <c r="K13" s="61"/>
      <c r="L13" s="61"/>
      <c r="M13" s="61"/>
      <c r="N13" s="68"/>
    </row>
    <row r="14">
      <c r="B14" s="63" t="s">
        <v>147</v>
      </c>
      <c r="C14" s="62" t="s">
        <v>2418</v>
      </c>
      <c r="D14" s="62" t="s">
        <v>2419</v>
      </c>
      <c r="E14" s="62" t="s">
        <v>2420</v>
      </c>
      <c r="F14" s="62" t="s">
        <v>2421</v>
      </c>
      <c r="G14" s="62" t="s">
        <v>2422</v>
      </c>
      <c r="H14" s="62" t="s">
        <v>2423</v>
      </c>
      <c r="I14" s="62" t="s">
        <v>2090</v>
      </c>
      <c r="J14" s="62" t="s">
        <v>2001</v>
      </c>
      <c r="K14" s="62" t="s">
        <v>2424</v>
      </c>
      <c r="L14" s="62" t="s">
        <v>2425</v>
      </c>
      <c r="M14" s="62" t="s">
        <v>2426</v>
      </c>
      <c r="N14" s="69" t="s">
        <v>2427</v>
      </c>
    </row>
    <row r="15">
      <c r="B15" s="64" t="s">
        <v>160</v>
      </c>
      <c r="C15" s="60" t="s">
        <v>2428</v>
      </c>
      <c r="D15" s="60" t="s">
        <v>2429</v>
      </c>
      <c r="E15" s="60" t="s">
        <v>2430</v>
      </c>
      <c r="F15" s="60" t="s">
        <v>2431</v>
      </c>
      <c r="G15" s="60" t="s">
        <v>2432</v>
      </c>
      <c r="H15" s="60" t="s">
        <v>2433</v>
      </c>
      <c r="I15" s="60" t="s">
        <v>182</v>
      </c>
      <c r="J15" s="60" t="s">
        <v>2434</v>
      </c>
      <c r="K15" s="60" t="s">
        <v>2435</v>
      </c>
      <c r="L15" s="60" t="s">
        <v>2436</v>
      </c>
      <c r="M15" s="60" t="s">
        <v>2437</v>
      </c>
      <c r="N15" s="67" t="s">
        <v>2438</v>
      </c>
    </row>
    <row r="16">
      <c r="B16" s="66" t="s">
        <v>173</v>
      </c>
      <c r="C16" s="46" t="s">
        <v>2439</v>
      </c>
      <c r="D16" s="46" t="s">
        <v>2440</v>
      </c>
      <c r="E16" s="46" t="s">
        <v>2441</v>
      </c>
      <c r="F16" s="46" t="s">
        <v>2442</v>
      </c>
      <c r="G16" s="46" t="s">
        <v>2443</v>
      </c>
      <c r="H16" s="46" t="s">
        <v>2444</v>
      </c>
      <c r="I16" s="46" t="s">
        <v>2445</v>
      </c>
      <c r="J16" s="46" t="s">
        <v>2446</v>
      </c>
      <c r="K16" s="46" t="s">
        <v>2447</v>
      </c>
      <c r="L16" s="46" t="s">
        <v>2448</v>
      </c>
      <c r="M16" s="46" t="s">
        <v>2449</v>
      </c>
      <c r="N16" s="58" t="s">
        <v>2450</v>
      </c>
    </row>
    <row r="17">
      <c r="B17" t="s">
        <v>223</v>
      </c>
    </row>
    <row r="18">
      <c r="B18" t="s">
        <v>224</v>
      </c>
    </row>
  </sheetData>
  <sheetProtection selectLockedCells="0" selectUnlockedCells="0" objects="1" sheet="1"/>
  <mergeCells count="14">
    <mergeCell ref="C2:N2"/>
    <mergeCell ref="C8:N8"/>
    <mergeCell ref="C7:C7"/>
    <mergeCell ref="D7:D7"/>
    <mergeCell ref="E7:E7"/>
    <mergeCell ref="F7:F7"/>
    <mergeCell ref="G7:G7"/>
    <mergeCell ref="H7:H7"/>
    <mergeCell ref="I7:I7"/>
    <mergeCell ref="J7:J7"/>
    <mergeCell ref="K7:K7"/>
    <mergeCell ref="L7:L7"/>
    <mergeCell ref="M7:M7"/>
    <mergeCell ref="N7:N7"/>
  </mergeCells>
  <hyperlinks>
    <hyperlink ref="C2:J2" display="TOC" location="TOC!A1"/>
    <hyperlink ref="C2" display="Table of Contents" location="'Table of contents'!A1"/>
  </hyperlinks>
  <pageMargins left="0.7" right="0.7" top="0.75" bottom="0.75" header="0.3" footer="0.3"/>
  <pageSetup paperSize="9" orientation="portrait" r:id="rId2"/>
  <drawing r:id="rId1"/>
</worksheet>
</file>

<file path=xl/worksheets/sheet4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tabColor theme="9"/>
  </sheetPr>
  <dimension ref="A1"/>
  <sheetViews>
    <sheetView showGridLines="0" showRowColHeaders="0" workbookViewId="0">
      <pane xSplit="2" ySplit="8" topLeftCell="C9" activePane="bottomRight" state="frozen"/>
      <selection pane="topRight" activeCell="B1" sqref="B1"/>
      <selection pane="bottomLeft" activeCell="A6" sqref="A6"/>
      <selection pane="bottomRight" activeCell="B2" sqref="B2"/>
    </sheetView>
  </sheetViews>
  <sheetFormatPr defaultRowHeight="15.0" baseColWidth="10"/>
  <cols>
    <col min="1" max="1" width="1.5" hidden="0" customWidth="1"/>
    <col min="2" max="2" width="35.83203125" hidden="0" customWidth="1"/>
  </cols>
  <sheetData>
    <row r="1" ht="9" customHeight="1"/>
    <row r="2" ht="39.950000000000003" customHeight="1">
      <c r="B2" s="56"/>
      <c r="C2" s="47" t="s">
        <v>0</v>
      </c>
      <c r="D2" s="48"/>
      <c r="E2" s="48"/>
      <c r="F2" s="48"/>
      <c r="G2" s="48"/>
      <c r="H2" s="48"/>
      <c r="I2" s="48"/>
      <c r="J2" s="48"/>
      <c r="K2" s="48"/>
      <c r="L2" s="48"/>
      <c r="M2" s="48"/>
      <c r="N2" s="48"/>
      <c r="O2" s="48"/>
      <c r="P2" s="48"/>
      <c r="Q2" s="48"/>
      <c r="R2" s="48"/>
      <c r="S2" s="48"/>
      <c r="T2" s="48"/>
      <c r="U2" s="48"/>
      <c r="V2" s="48"/>
      <c r="W2" s="48"/>
      <c r="X2" s="48"/>
      <c r="Y2" s="48"/>
      <c r="Z2" s="59"/>
    </row>
    <row r="3" ht="6.95" customHeight="1">
      <c r="B3" s="32"/>
      <c r="Z3" s="34"/>
    </row>
    <row r="4" ht="13.5" customHeight="1">
      <c r="B4" s="50" t="s">
        <v>2451</v>
      </c>
      <c r="Z4" s="34"/>
    </row>
    <row r="5" ht="12" customHeight="1">
      <c r="B5" s="53" t="s">
        <v>36</v>
      </c>
      <c r="Z5" s="34"/>
    </row>
    <row r="6" ht="6.95" customHeight="1">
      <c r="B6" s="51"/>
      <c r="C6" s="41"/>
      <c r="D6" s="42"/>
      <c r="E6" s="42"/>
      <c r="F6" s="42"/>
      <c r="G6" s="42"/>
      <c r="H6" s="42"/>
      <c r="I6" s="42"/>
      <c r="J6" s="42"/>
      <c r="K6" s="42"/>
      <c r="L6" s="42"/>
      <c r="M6" s="42"/>
      <c r="Z6" s="34"/>
    </row>
    <row r="7" ht="12" customHeight="1">
      <c r="B7" s="54"/>
      <c r="C7" s="45" t="s">
        <v>67</v>
      </c>
      <c r="D7" s="45" t="s">
        <v>67</v>
      </c>
      <c r="E7" s="45" t="s">
        <v>68</v>
      </c>
      <c r="F7" s="45" t="s">
        <v>68</v>
      </c>
      <c r="G7" s="45" t="s">
        <v>69</v>
      </c>
      <c r="H7" s="45" t="s">
        <v>69</v>
      </c>
      <c r="I7" s="45" t="s">
        <v>70</v>
      </c>
      <c r="J7" s="45" t="s">
        <v>70</v>
      </c>
      <c r="K7" s="45" t="s">
        <v>71</v>
      </c>
      <c r="L7" s="45" t="s">
        <v>71</v>
      </c>
      <c r="M7" s="45" t="s">
        <v>72</v>
      </c>
      <c r="N7" s="45" t="s">
        <v>72</v>
      </c>
      <c r="O7" s="45" t="s">
        <v>73</v>
      </c>
      <c r="P7" s="45" t="s">
        <v>73</v>
      </c>
      <c r="Q7" s="45" t="s">
        <v>74</v>
      </c>
      <c r="R7" s="45" t="s">
        <v>74</v>
      </c>
      <c r="S7" s="45" t="s">
        <v>75</v>
      </c>
      <c r="T7" s="45" t="s">
        <v>75</v>
      </c>
      <c r="U7" s="45" t="s">
        <v>76</v>
      </c>
      <c r="V7" s="45" t="s">
        <v>76</v>
      </c>
      <c r="W7" s="45" t="s">
        <v>77</v>
      </c>
      <c r="X7" s="45" t="s">
        <v>77</v>
      </c>
      <c r="Y7" s="45" t="s">
        <v>78</v>
      </c>
      <c r="Z7" s="57" t="s">
        <v>78</v>
      </c>
    </row>
    <row r="8">
      <c r="B8" s="49"/>
      <c r="C8" s="43" t="s">
        <v>226</v>
      </c>
      <c r="D8" s="44"/>
      <c r="E8" s="44"/>
      <c r="F8" s="44"/>
      <c r="G8" s="44"/>
      <c r="H8" s="44"/>
      <c r="I8" s="44"/>
      <c r="J8" s="44"/>
      <c r="K8" s="44"/>
      <c r="L8" s="44"/>
      <c r="M8" s="44"/>
      <c r="Z8" s="34"/>
    </row>
    <row r="9">
      <c r="B9" s="65" t="s">
        <v>146</v>
      </c>
      <c r="C9" s="61"/>
      <c r="D9" s="61"/>
      <c r="E9" s="61"/>
      <c r="F9" s="61"/>
      <c r="G9" s="61"/>
      <c r="H9" s="61"/>
      <c r="I9" s="61"/>
      <c r="J9" s="61"/>
      <c r="K9" s="61"/>
      <c r="L9" s="61"/>
      <c r="M9" s="61"/>
      <c r="N9" s="61"/>
      <c r="O9" s="61"/>
      <c r="P9" s="61"/>
      <c r="Q9" s="61"/>
      <c r="R9" s="61"/>
      <c r="S9" s="61"/>
      <c r="T9" s="61"/>
      <c r="U9" s="61"/>
      <c r="V9" s="61"/>
      <c r="W9" s="61"/>
      <c r="X9" s="61"/>
      <c r="Y9" s="61"/>
      <c r="Z9" s="68"/>
    </row>
    <row r="10">
      <c r="B10" s="63" t="s">
        <v>147</v>
      </c>
      <c r="C10" s="62" t="s">
        <v>702</v>
      </c>
      <c r="D10" s="62" t="s">
        <v>703</v>
      </c>
      <c r="E10" s="62" t="s">
        <v>702</v>
      </c>
      <c r="F10" s="62" t="s">
        <v>703</v>
      </c>
      <c r="G10" s="62" t="s">
        <v>702</v>
      </c>
      <c r="H10" s="62" t="s">
        <v>703</v>
      </c>
      <c r="I10" s="62" t="s">
        <v>702</v>
      </c>
      <c r="J10" s="62" t="s">
        <v>703</v>
      </c>
      <c r="K10" s="62" t="s">
        <v>702</v>
      </c>
      <c r="L10" s="62" t="s">
        <v>703</v>
      </c>
      <c r="M10" s="62" t="s">
        <v>702</v>
      </c>
      <c r="N10" s="62" t="s">
        <v>703</v>
      </c>
      <c r="O10" s="62" t="s">
        <v>702</v>
      </c>
      <c r="P10" s="62" t="s">
        <v>703</v>
      </c>
      <c r="Q10" s="62" t="s">
        <v>702</v>
      </c>
      <c r="R10" s="62" t="s">
        <v>703</v>
      </c>
      <c r="S10" s="62" t="s">
        <v>702</v>
      </c>
      <c r="T10" s="62" t="s">
        <v>703</v>
      </c>
      <c r="U10" s="62" t="s">
        <v>702</v>
      </c>
      <c r="V10" s="62" t="s">
        <v>703</v>
      </c>
      <c r="W10" s="62" t="s">
        <v>702</v>
      </c>
      <c r="X10" s="62" t="s">
        <v>703</v>
      </c>
      <c r="Y10" s="62" t="s">
        <v>702</v>
      </c>
      <c r="Z10" s="69" t="s">
        <v>703</v>
      </c>
    </row>
    <row r="11">
      <c r="B11" s="64" t="s">
        <v>160</v>
      </c>
      <c r="C11" s="60" t="s">
        <v>702</v>
      </c>
      <c r="D11" s="60" t="s">
        <v>703</v>
      </c>
      <c r="E11" s="60" t="s">
        <v>702</v>
      </c>
      <c r="F11" s="60" t="s">
        <v>703</v>
      </c>
      <c r="G11" s="60" t="s">
        <v>702</v>
      </c>
      <c r="H11" s="60" t="s">
        <v>703</v>
      </c>
      <c r="I11" s="60" t="s">
        <v>704</v>
      </c>
      <c r="J11" s="60" t="s">
        <v>2452</v>
      </c>
      <c r="K11" s="60" t="s">
        <v>122</v>
      </c>
      <c r="L11" s="60" t="s">
        <v>2453</v>
      </c>
      <c r="M11" s="60" t="s">
        <v>1431</v>
      </c>
      <c r="N11" s="60" t="s">
        <v>2454</v>
      </c>
      <c r="O11" s="60" t="s">
        <v>1605</v>
      </c>
      <c r="P11" s="60" t="s">
        <v>2455</v>
      </c>
      <c r="Q11" s="60" t="s">
        <v>702</v>
      </c>
      <c r="R11" s="60" t="s">
        <v>703</v>
      </c>
      <c r="S11" s="60" t="s">
        <v>702</v>
      </c>
      <c r="T11" s="60" t="s">
        <v>703</v>
      </c>
      <c r="U11" s="60" t="s">
        <v>702</v>
      </c>
      <c r="V11" s="60" t="s">
        <v>703</v>
      </c>
      <c r="W11" s="60" t="s">
        <v>702</v>
      </c>
      <c r="X11" s="60" t="s">
        <v>703</v>
      </c>
      <c r="Y11" s="60" t="s">
        <v>702</v>
      </c>
      <c r="Z11" s="67" t="s">
        <v>703</v>
      </c>
    </row>
    <row r="12">
      <c r="B12" s="63" t="s">
        <v>173</v>
      </c>
      <c r="C12" s="62" t="s">
        <v>1273</v>
      </c>
      <c r="D12" s="62" t="s">
        <v>2456</v>
      </c>
      <c r="E12" s="62" t="s">
        <v>758</v>
      </c>
      <c r="F12" s="62" t="s">
        <v>2457</v>
      </c>
      <c r="G12" s="62" t="s">
        <v>1591</v>
      </c>
      <c r="H12" s="62" t="s">
        <v>2458</v>
      </c>
      <c r="I12" s="62" t="s">
        <v>102</v>
      </c>
      <c r="J12" s="62" t="s">
        <v>2459</v>
      </c>
      <c r="K12" s="62" t="s">
        <v>706</v>
      </c>
      <c r="L12" s="62" t="s">
        <v>2460</v>
      </c>
      <c r="M12" s="62" t="s">
        <v>116</v>
      </c>
      <c r="N12" s="62" t="s">
        <v>2127</v>
      </c>
      <c r="O12" s="62" t="s">
        <v>1273</v>
      </c>
      <c r="P12" s="62" t="s">
        <v>2461</v>
      </c>
      <c r="Q12" s="62" t="s">
        <v>702</v>
      </c>
      <c r="R12" s="62" t="s">
        <v>703</v>
      </c>
      <c r="S12" s="62" t="s">
        <v>1083</v>
      </c>
      <c r="T12" s="62" t="s">
        <v>2462</v>
      </c>
      <c r="U12" s="62" t="s">
        <v>2463</v>
      </c>
      <c r="V12" s="62" t="s">
        <v>2464</v>
      </c>
      <c r="W12" s="62" t="s">
        <v>2465</v>
      </c>
      <c r="X12" s="62" t="s">
        <v>2466</v>
      </c>
      <c r="Y12" s="62" t="s">
        <v>1940</v>
      </c>
      <c r="Z12" s="69" t="s">
        <v>2467</v>
      </c>
    </row>
    <row r="13">
      <c r="B13" s="65" t="s">
        <v>186</v>
      </c>
      <c r="C13" s="61"/>
      <c r="D13" s="61"/>
      <c r="E13" s="61"/>
      <c r="F13" s="61"/>
      <c r="G13" s="61"/>
      <c r="H13" s="61"/>
      <c r="I13" s="61"/>
      <c r="J13" s="61"/>
      <c r="K13" s="61"/>
      <c r="L13" s="61"/>
      <c r="M13" s="61"/>
      <c r="N13" s="61"/>
      <c r="O13" s="61"/>
      <c r="P13" s="61"/>
      <c r="Q13" s="61"/>
      <c r="R13" s="61"/>
      <c r="S13" s="61"/>
      <c r="T13" s="61"/>
      <c r="U13" s="61"/>
      <c r="V13" s="61"/>
      <c r="W13" s="61"/>
      <c r="X13" s="61"/>
      <c r="Y13" s="61"/>
      <c r="Z13" s="68"/>
    </row>
    <row r="14">
      <c r="B14" s="63" t="s">
        <v>147</v>
      </c>
      <c r="C14" s="62" t="s">
        <v>2155</v>
      </c>
      <c r="D14" s="62" t="s">
        <v>2468</v>
      </c>
      <c r="E14" s="62" t="s">
        <v>2469</v>
      </c>
      <c r="F14" s="62" t="s">
        <v>2470</v>
      </c>
      <c r="G14" s="62" t="s">
        <v>2469</v>
      </c>
      <c r="H14" s="62" t="s">
        <v>2471</v>
      </c>
      <c r="I14" s="62" t="s">
        <v>708</v>
      </c>
      <c r="J14" s="62" t="s">
        <v>2472</v>
      </c>
      <c r="K14" s="62" t="s">
        <v>1394</v>
      </c>
      <c r="L14" s="62" t="s">
        <v>2473</v>
      </c>
      <c r="M14" s="62" t="s">
        <v>2474</v>
      </c>
      <c r="N14" s="62" t="s">
        <v>2475</v>
      </c>
      <c r="O14" s="62" t="s">
        <v>713</v>
      </c>
      <c r="P14" s="62" t="s">
        <v>2476</v>
      </c>
      <c r="Q14" s="62" t="s">
        <v>116</v>
      </c>
      <c r="R14" s="62" t="s">
        <v>2069</v>
      </c>
      <c r="S14" s="62" t="s">
        <v>1064</v>
      </c>
      <c r="T14" s="62" t="s">
        <v>1581</v>
      </c>
      <c r="U14" s="62" t="s">
        <v>2477</v>
      </c>
      <c r="V14" s="62" t="s">
        <v>2478</v>
      </c>
      <c r="W14" s="62" t="s">
        <v>2479</v>
      </c>
      <c r="X14" s="62" t="s">
        <v>2480</v>
      </c>
      <c r="Y14" s="62" t="s">
        <v>2481</v>
      </c>
      <c r="Z14" s="69" t="s">
        <v>2482</v>
      </c>
    </row>
    <row r="15">
      <c r="B15" s="64" t="s">
        <v>160</v>
      </c>
      <c r="C15" s="60" t="s">
        <v>1587</v>
      </c>
      <c r="D15" s="60" t="s">
        <v>1588</v>
      </c>
      <c r="E15" s="60" t="s">
        <v>1431</v>
      </c>
      <c r="F15" s="60" t="s">
        <v>2160</v>
      </c>
      <c r="G15" s="60" t="s">
        <v>139</v>
      </c>
      <c r="H15" s="60" t="s">
        <v>2483</v>
      </c>
      <c r="I15" s="60" t="s">
        <v>132</v>
      </c>
      <c r="J15" s="60" t="s">
        <v>2484</v>
      </c>
      <c r="K15" s="60" t="s">
        <v>2485</v>
      </c>
      <c r="L15" s="60" t="s">
        <v>2486</v>
      </c>
      <c r="M15" s="60" t="s">
        <v>1427</v>
      </c>
      <c r="N15" s="60" t="s">
        <v>2478</v>
      </c>
      <c r="O15" s="60" t="s">
        <v>2469</v>
      </c>
      <c r="P15" s="60" t="s">
        <v>2487</v>
      </c>
      <c r="Q15" s="60" t="s">
        <v>749</v>
      </c>
      <c r="R15" s="60" t="s">
        <v>2488</v>
      </c>
      <c r="S15" s="60" t="s">
        <v>1931</v>
      </c>
      <c r="T15" s="60" t="s">
        <v>1932</v>
      </c>
      <c r="U15" s="60" t="s">
        <v>724</v>
      </c>
      <c r="V15" s="60" t="s">
        <v>2070</v>
      </c>
      <c r="W15" s="60" t="s">
        <v>1454</v>
      </c>
      <c r="X15" s="60" t="s">
        <v>2489</v>
      </c>
      <c r="Y15" s="60" t="s">
        <v>2490</v>
      </c>
      <c r="Z15" s="67" t="s">
        <v>2491</v>
      </c>
    </row>
    <row r="16">
      <c r="B16" s="66" t="s">
        <v>173</v>
      </c>
      <c r="C16" s="46" t="s">
        <v>1431</v>
      </c>
      <c r="D16" s="46" t="s">
        <v>2492</v>
      </c>
      <c r="E16" s="46" t="s">
        <v>1437</v>
      </c>
      <c r="F16" s="46" t="s">
        <v>2172</v>
      </c>
      <c r="G16" s="46" t="s">
        <v>1267</v>
      </c>
      <c r="H16" s="46" t="s">
        <v>2493</v>
      </c>
      <c r="I16" s="46" t="s">
        <v>2474</v>
      </c>
      <c r="J16" s="46" t="s">
        <v>787</v>
      </c>
      <c r="K16" s="46" t="s">
        <v>776</v>
      </c>
      <c r="L16" s="46" t="s">
        <v>2494</v>
      </c>
      <c r="M16" s="46" t="s">
        <v>2161</v>
      </c>
      <c r="N16" s="46" t="s">
        <v>2495</v>
      </c>
      <c r="O16" s="46" t="s">
        <v>1289</v>
      </c>
      <c r="P16" s="46" t="s">
        <v>2496</v>
      </c>
      <c r="Q16" s="46" t="s">
        <v>753</v>
      </c>
      <c r="R16" s="46" t="s">
        <v>1451</v>
      </c>
      <c r="S16" s="46" t="s">
        <v>761</v>
      </c>
      <c r="T16" s="46" t="s">
        <v>1104</v>
      </c>
      <c r="U16" s="46" t="s">
        <v>2071</v>
      </c>
      <c r="V16" s="46" t="s">
        <v>2497</v>
      </c>
      <c r="W16" s="46" t="s">
        <v>2034</v>
      </c>
      <c r="X16" s="46" t="s">
        <v>2498</v>
      </c>
      <c r="Y16" s="46" t="s">
        <v>2499</v>
      </c>
      <c r="Z16" s="58" t="s">
        <v>2500</v>
      </c>
    </row>
    <row r="17">
      <c r="B17" t="s">
        <v>223</v>
      </c>
    </row>
    <row r="18">
      <c r="B18" t="s">
        <v>224</v>
      </c>
    </row>
  </sheetData>
  <sheetProtection selectLockedCells="0" selectUnlockedCells="0" objects="1" sheet="1"/>
  <mergeCells count="14">
    <mergeCell ref="C2:Z2"/>
    <mergeCell ref="C8:Z8"/>
    <mergeCell ref="C7:D7"/>
    <mergeCell ref="E7:F7"/>
    <mergeCell ref="G7:H7"/>
    <mergeCell ref="I7:J7"/>
    <mergeCell ref="K7:L7"/>
    <mergeCell ref="M7:N7"/>
    <mergeCell ref="O7:P7"/>
    <mergeCell ref="Q7:R7"/>
    <mergeCell ref="S7:T7"/>
    <mergeCell ref="U7:V7"/>
    <mergeCell ref="W7:X7"/>
    <mergeCell ref="Y7:Z7"/>
  </mergeCells>
  <hyperlinks>
    <hyperlink ref="C2:J2" display="TOC" location="TOC!A1"/>
    <hyperlink ref="C2" display="Table of Contents" location="'Table of contents'!A1"/>
  </hyperlinks>
  <pageMargins left="0.7" right="0.7" top="0.75" bottom="0.75" header="0.3" footer="0.3"/>
  <pageSetup paperSize="9" orientation="portrait" r:id="rId2"/>
  <drawing r:id="rId1"/>
</worksheet>
</file>

<file path=xl/worksheets/sheet4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tabColor theme="9"/>
  </sheetPr>
  <dimension ref="A1"/>
  <sheetViews>
    <sheetView showGridLines="0" showRowColHeaders="0" workbookViewId="0">
      <pane xSplit="2" ySplit="8" topLeftCell="C9" activePane="bottomRight" state="frozen"/>
      <selection pane="topRight" activeCell="B1" sqref="B1"/>
      <selection pane="bottomLeft" activeCell="A6" sqref="A6"/>
      <selection pane="bottomRight" activeCell="B2" sqref="B2"/>
    </sheetView>
  </sheetViews>
  <sheetFormatPr defaultRowHeight="15.0" baseColWidth="10"/>
  <cols>
    <col min="1" max="1" width="1.5" hidden="0" customWidth="1"/>
    <col min="2" max="2" width="35.83203125" hidden="0" customWidth="1"/>
  </cols>
  <sheetData>
    <row r="1" ht="9" customHeight="1"/>
    <row r="2" ht="39.950000000000003" customHeight="1">
      <c r="B2" s="56"/>
      <c r="C2" s="47" t="s">
        <v>0</v>
      </c>
      <c r="D2" s="48"/>
      <c r="E2" s="48"/>
      <c r="F2" s="48"/>
      <c r="G2" s="48"/>
      <c r="H2" s="48"/>
      <c r="I2" s="48"/>
      <c r="J2" s="48"/>
      <c r="K2" s="48"/>
      <c r="L2" s="48"/>
      <c r="M2" s="48"/>
      <c r="N2" s="59"/>
    </row>
    <row r="3" ht="6.95" customHeight="1">
      <c r="B3" s="32"/>
      <c r="N3" s="34"/>
    </row>
    <row r="4" ht="13.5" customHeight="1">
      <c r="B4" s="50" t="s">
        <v>2501</v>
      </c>
      <c r="N4" s="34"/>
    </row>
    <row r="5" ht="12" customHeight="1">
      <c r="B5" s="53" t="s">
        <v>36</v>
      </c>
      <c r="N5" s="34"/>
    </row>
    <row r="6" ht="6.95" customHeight="1">
      <c r="B6" s="51"/>
      <c r="C6" s="41"/>
      <c r="D6" s="42"/>
      <c r="E6" s="42"/>
      <c r="F6" s="42"/>
      <c r="G6" s="42"/>
      <c r="H6" s="42"/>
      <c r="I6" s="42"/>
      <c r="J6" s="42"/>
      <c r="K6" s="42"/>
      <c r="L6" s="42"/>
      <c r="M6" s="42"/>
      <c r="N6" s="34"/>
    </row>
    <row r="7" ht="12" customHeight="1">
      <c r="B7" s="54"/>
      <c r="C7" s="45" t="s">
        <v>67</v>
      </c>
      <c r="D7" s="45" t="s">
        <v>68</v>
      </c>
      <c r="E7" s="45" t="s">
        <v>69</v>
      </c>
      <c r="F7" s="45" t="s">
        <v>70</v>
      </c>
      <c r="G7" s="45" t="s">
        <v>71</v>
      </c>
      <c r="H7" s="45" t="s">
        <v>72</v>
      </c>
      <c r="I7" s="45" t="s">
        <v>73</v>
      </c>
      <c r="J7" s="45" t="s">
        <v>74</v>
      </c>
      <c r="K7" s="45" t="s">
        <v>75</v>
      </c>
      <c r="L7" s="45" t="s">
        <v>76</v>
      </c>
      <c r="M7" s="45" t="s">
        <v>77</v>
      </c>
      <c r="N7" s="57" t="s">
        <v>78</v>
      </c>
    </row>
    <row r="8">
      <c r="B8" s="49"/>
      <c r="C8" s="43" t="s">
        <v>54</v>
      </c>
      <c r="D8" s="44"/>
      <c r="E8" s="44"/>
      <c r="F8" s="44"/>
      <c r="G8" s="44"/>
      <c r="H8" s="44"/>
      <c r="I8" s="44"/>
      <c r="J8" s="44"/>
      <c r="K8" s="44"/>
      <c r="L8" s="44"/>
      <c r="M8" s="44"/>
      <c r="N8" s="34"/>
    </row>
    <row r="9">
      <c r="B9" s="65" t="s">
        <v>146</v>
      </c>
      <c r="C9" s="61"/>
      <c r="D9" s="61"/>
      <c r="E9" s="61"/>
      <c r="F9" s="61"/>
      <c r="G9" s="61"/>
      <c r="H9" s="61"/>
      <c r="I9" s="61"/>
      <c r="J9" s="61"/>
      <c r="K9" s="61"/>
      <c r="L9" s="61"/>
      <c r="M9" s="61"/>
      <c r="N9" s="68"/>
    </row>
    <row r="10">
      <c r="B10" s="63" t="s">
        <v>147</v>
      </c>
      <c r="C10" s="62" t="s">
        <v>90</v>
      </c>
      <c r="D10" s="62" t="s">
        <v>635</v>
      </c>
      <c r="E10" s="62" t="s">
        <v>95</v>
      </c>
      <c r="F10" s="62" t="s">
        <v>84</v>
      </c>
      <c r="G10" s="62" t="s">
        <v>2181</v>
      </c>
      <c r="H10" s="62" t="s">
        <v>85</v>
      </c>
      <c r="I10" s="62" t="s">
        <v>84</v>
      </c>
      <c r="J10" s="62" t="s">
        <v>2180</v>
      </c>
      <c r="K10" s="62" t="s">
        <v>89</v>
      </c>
      <c r="L10" s="62" t="s">
        <v>639</v>
      </c>
      <c r="M10" s="62" t="s">
        <v>2502</v>
      </c>
      <c r="N10" s="69" t="s">
        <v>1359</v>
      </c>
    </row>
    <row r="11">
      <c r="B11" s="64" t="s">
        <v>160</v>
      </c>
      <c r="C11" s="60" t="s">
        <v>2180</v>
      </c>
      <c r="D11" s="60" t="s">
        <v>2180</v>
      </c>
      <c r="E11" s="60" t="s">
        <v>83</v>
      </c>
      <c r="F11" s="60" t="s">
        <v>2503</v>
      </c>
      <c r="G11" s="60" t="s">
        <v>91</v>
      </c>
      <c r="H11" s="60" t="s">
        <v>91</v>
      </c>
      <c r="I11" s="60" t="s">
        <v>2504</v>
      </c>
      <c r="J11" s="60" t="s">
        <v>635</v>
      </c>
      <c r="K11" s="60" t="s">
        <v>82</v>
      </c>
      <c r="L11" s="60" t="s">
        <v>1633</v>
      </c>
      <c r="M11" s="60" t="s">
        <v>1635</v>
      </c>
      <c r="N11" s="67" t="s">
        <v>1198</v>
      </c>
    </row>
    <row r="12">
      <c r="B12" s="63" t="s">
        <v>173</v>
      </c>
      <c r="C12" s="62" t="s">
        <v>2505</v>
      </c>
      <c r="D12" s="62" t="s">
        <v>2506</v>
      </c>
      <c r="E12" s="62" t="s">
        <v>2507</v>
      </c>
      <c r="F12" s="62" t="s">
        <v>2508</v>
      </c>
      <c r="G12" s="62" t="s">
        <v>2196</v>
      </c>
      <c r="H12" s="62" t="s">
        <v>2509</v>
      </c>
      <c r="I12" s="62" t="s">
        <v>2510</v>
      </c>
      <c r="J12" s="62" t="s">
        <v>2506</v>
      </c>
      <c r="K12" s="62" t="s">
        <v>2511</v>
      </c>
      <c r="L12" s="62" t="s">
        <v>2512</v>
      </c>
      <c r="M12" s="62" t="s">
        <v>2513</v>
      </c>
      <c r="N12" s="69" t="s">
        <v>2514</v>
      </c>
    </row>
    <row r="13">
      <c r="B13" s="65" t="s">
        <v>186</v>
      </c>
      <c r="C13" s="61"/>
      <c r="D13" s="61"/>
      <c r="E13" s="61"/>
      <c r="F13" s="61"/>
      <c r="G13" s="61"/>
      <c r="H13" s="61"/>
      <c r="I13" s="61"/>
      <c r="J13" s="61"/>
      <c r="K13" s="61"/>
      <c r="L13" s="61"/>
      <c r="M13" s="61"/>
      <c r="N13" s="68"/>
    </row>
    <row r="14">
      <c r="B14" s="63" t="s">
        <v>147</v>
      </c>
      <c r="C14" s="62" t="s">
        <v>2515</v>
      </c>
      <c r="D14" s="62" t="s">
        <v>2516</v>
      </c>
      <c r="E14" s="62" t="s">
        <v>2517</v>
      </c>
      <c r="F14" s="62" t="s">
        <v>2518</v>
      </c>
      <c r="G14" s="62" t="s">
        <v>2519</v>
      </c>
      <c r="H14" s="62" t="s">
        <v>2520</v>
      </c>
      <c r="I14" s="62" t="s">
        <v>2521</v>
      </c>
      <c r="J14" s="62" t="s">
        <v>2522</v>
      </c>
      <c r="K14" s="62" t="s">
        <v>2523</v>
      </c>
      <c r="L14" s="62" t="s">
        <v>2524</v>
      </c>
      <c r="M14" s="62" t="s">
        <v>2525</v>
      </c>
      <c r="N14" s="69" t="s">
        <v>2526</v>
      </c>
    </row>
    <row r="15">
      <c r="B15" s="64" t="s">
        <v>160</v>
      </c>
      <c r="C15" s="60" t="s">
        <v>2527</v>
      </c>
      <c r="D15" s="60" t="s">
        <v>2528</v>
      </c>
      <c r="E15" s="60" t="s">
        <v>2529</v>
      </c>
      <c r="F15" s="60" t="s">
        <v>2530</v>
      </c>
      <c r="G15" s="60" t="s">
        <v>2531</v>
      </c>
      <c r="H15" s="60" t="s">
        <v>2532</v>
      </c>
      <c r="I15" s="60" t="s">
        <v>2533</v>
      </c>
      <c r="J15" s="60" t="s">
        <v>2534</v>
      </c>
      <c r="K15" s="60" t="s">
        <v>2535</v>
      </c>
      <c r="L15" s="60" t="s">
        <v>2536</v>
      </c>
      <c r="M15" s="60" t="s">
        <v>2537</v>
      </c>
      <c r="N15" s="67" t="s">
        <v>2538</v>
      </c>
    </row>
    <row r="16">
      <c r="B16" s="66" t="s">
        <v>173</v>
      </c>
      <c r="C16" s="46" t="s">
        <v>2539</v>
      </c>
      <c r="D16" s="46" t="s">
        <v>2540</v>
      </c>
      <c r="E16" s="46" t="s">
        <v>2541</v>
      </c>
      <c r="F16" s="46" t="s">
        <v>2542</v>
      </c>
      <c r="G16" s="46" t="s">
        <v>2543</v>
      </c>
      <c r="H16" s="46" t="s">
        <v>2544</v>
      </c>
      <c r="I16" s="46" t="s">
        <v>2545</v>
      </c>
      <c r="J16" s="46" t="s">
        <v>2546</v>
      </c>
      <c r="K16" s="46" t="s">
        <v>2547</v>
      </c>
      <c r="L16" s="46" t="s">
        <v>2548</v>
      </c>
      <c r="M16" s="46" t="s">
        <v>2549</v>
      </c>
      <c r="N16" s="58" t="s">
        <v>2550</v>
      </c>
    </row>
    <row r="17">
      <c r="B17" t="s">
        <v>223</v>
      </c>
    </row>
    <row r="18">
      <c r="B18" t="s">
        <v>224</v>
      </c>
    </row>
  </sheetData>
  <sheetProtection selectLockedCells="0" selectUnlockedCells="0" objects="1" sheet="1"/>
  <mergeCells count="14">
    <mergeCell ref="C2:N2"/>
    <mergeCell ref="C8:N8"/>
    <mergeCell ref="C7:C7"/>
    <mergeCell ref="D7:D7"/>
    <mergeCell ref="E7:E7"/>
    <mergeCell ref="F7:F7"/>
    <mergeCell ref="G7:G7"/>
    <mergeCell ref="H7:H7"/>
    <mergeCell ref="I7:I7"/>
    <mergeCell ref="J7:J7"/>
    <mergeCell ref="K7:K7"/>
    <mergeCell ref="L7:L7"/>
    <mergeCell ref="M7:M7"/>
    <mergeCell ref="N7:N7"/>
  </mergeCells>
  <hyperlinks>
    <hyperlink ref="C2:J2" display="TOC" location="TOC!A1"/>
    <hyperlink ref="C2" display="Table of Contents" location="'Table of contents'!A1"/>
  </hyperlinks>
  <pageMargins left="0.7" right="0.7" top="0.75" bottom="0.75" header="0.3" footer="0.3"/>
  <pageSetup paperSize="9" orientation="portrait" r:id="rId2"/>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tabColor theme="7"/>
  </sheetPr>
  <dimension ref="A1"/>
  <sheetViews>
    <sheetView showGridLines="0" showRowColHeaders="0" zoomScale="130" zoomScaleNormal="130" workbookViewId="0">
      <selection activeCell="C2" sqref="C2:D2"/>
    </sheetView>
  </sheetViews>
  <sheetFormatPr defaultRowHeight="15.0" baseColWidth="10"/>
  <cols>
    <col min="1" max="1" width="1.5" hidden="0" customWidth="1"/>
    <col min="2" max="2" width="2.83203125" hidden="0" customWidth="1"/>
    <col min="3" max="3" width="120.83203125" hidden="0" customWidth="1"/>
    <col min="4" max="4" width="2.83203125" hidden="0" customWidth="1"/>
  </cols>
  <sheetData>
    <row r="1" ht="9" customHeight="1"/>
    <row r="2" ht="39.950000000000003" customHeight="1">
      <c r="B2" s="35"/>
      <c r="C2" s="14" t="s">
        <v>2</v>
      </c>
      <c r="D2" s="14"/>
    </row>
    <row r="3">
      <c r="B3" s="32"/>
      <c r="D3" s="34"/>
    </row>
    <row r="4">
      <c r="B4" s="32"/>
      <c r="C4" s="37" t="s">
        <v>41</v>
      </c>
      <c r="D4" s="34"/>
    </row>
    <row r="5">
      <c r="B5" s="32"/>
      <c r="C5" s="38" t="s">
        <v>42</v>
      </c>
      <c r="D5" s="34"/>
    </row>
    <row r="6">
      <c r="B6" s="32"/>
      <c r="C6" s="38"/>
      <c r="D6" s="34"/>
    </row>
    <row r="7">
      <c r="B7" s="32"/>
      <c r="C7" s="37" t="s">
        <v>43</v>
      </c>
      <c r="D7" s="34"/>
    </row>
    <row r="8">
      <c r="B8" s="32"/>
      <c r="C8" s="38" t="s">
        <v>44</v>
      </c>
      <c r="D8" s="34"/>
    </row>
    <row r="9">
      <c r="B9" s="32"/>
      <c r="C9" s="38"/>
      <c r="D9" s="34"/>
    </row>
    <row r="10">
      <c r="B10" s="32"/>
      <c r="C10" s="37" t="s">
        <v>45</v>
      </c>
      <c r="D10" s="34"/>
    </row>
    <row r="11">
      <c r="B11" s="32"/>
      <c r="C11" s="38" t="s">
        <v>46</v>
      </c>
      <c r="D11" s="34"/>
    </row>
    <row r="12">
      <c r="B12" s="32"/>
      <c r="C12" s="38"/>
      <c r="D12" s="34"/>
    </row>
    <row r="13">
      <c r="B13" s="32"/>
      <c r="C13" s="37" t="s">
        <v>47</v>
      </c>
      <c r="D13" s="34"/>
    </row>
    <row r="14">
      <c r="B14" s="32"/>
      <c r="C14" s="38" t="s">
        <v>48</v>
      </c>
      <c r="D14" s="34"/>
    </row>
    <row r="15">
      <c r="B15" s="32"/>
      <c r="C15" s="38"/>
      <c r="D15" s="34"/>
    </row>
    <row r="16">
      <c r="B16" s="32"/>
      <c r="C16" s="37" t="s">
        <v>49</v>
      </c>
      <c r="D16" s="34"/>
    </row>
    <row r="17">
      <c r="B17" s="32"/>
      <c r="C17" s="38" t="s">
        <v>50</v>
      </c>
      <c r="D17" s="34"/>
    </row>
    <row r="18">
      <c r="B18" s="32"/>
      <c r="C18" s="38"/>
      <c r="D18" s="34"/>
    </row>
    <row r="19">
      <c r="B19" s="32"/>
      <c r="C19" s="37" t="s">
        <v>51</v>
      </c>
      <c r="D19" s="34"/>
    </row>
    <row r="20">
      <c r="B20" s="32"/>
      <c r="C20" s="38" t="s">
        <v>52</v>
      </c>
      <c r="D20" s="34"/>
    </row>
    <row r="21">
      <c r="B21" s="32"/>
      <c r="C21" s="38"/>
      <c r="D21" s="34"/>
    </row>
    <row r="22">
      <c r="B22" s="40"/>
      <c r="C22" s="39"/>
      <c r="D22" s="33"/>
    </row>
  </sheetData>
  <sheetProtection selectLockedCells="0" selectUnlockedCells="0" objects="1" sheet="1"/>
  <mergeCells count="1">
    <mergeCell ref="C2:D2"/>
  </mergeCells>
  <conditionalFormatting sqref="C2">
    <cfRule type="colorScale" priority="1">
      <colorScale>
        <cfvo type="min"/>
        <cfvo type="percentile" val="20"/>
        <cfvo type="max"/>
        <color theme="0"/>
        <color theme="0"/>
        <color theme="4"/>
      </colorScale>
    </cfRule>
  </conditionalFormatting>
  <hyperlinks>
    <hyperlink ref="C2:D2" display="Table of contents" location="'Table of contents'!A1"/>
  </hyperlinks>
  <pageMargins left="0.7" right="0.7" top="0.75" bottom="0.75" header="0.3" footer="0.3"/>
  <pageSetup paperSize="9" orientation="portrait" r:id="rId2"/>
  <drawing r:id="rId1"/>
</worksheet>
</file>

<file path=xl/worksheets/sheet5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tabColor theme="9"/>
  </sheetPr>
  <dimension ref="A1"/>
  <sheetViews>
    <sheetView showGridLines="0" showRowColHeaders="0" workbookViewId="0">
      <pane xSplit="2" ySplit="8" topLeftCell="C9" activePane="bottomRight" state="frozen"/>
      <selection pane="topRight" activeCell="B1" sqref="B1"/>
      <selection pane="bottomLeft" activeCell="A6" sqref="A6"/>
      <selection pane="bottomRight" activeCell="B2" sqref="B2"/>
    </sheetView>
  </sheetViews>
  <sheetFormatPr defaultRowHeight="15.0" baseColWidth="10"/>
  <cols>
    <col min="1" max="1" width="1.5" hidden="0" customWidth="1"/>
    <col min="2" max="2" width="35.83203125" hidden="0" customWidth="1"/>
  </cols>
  <sheetData>
    <row r="1" ht="9" customHeight="1"/>
    <row r="2" ht="39.950000000000003" customHeight="1">
      <c r="B2" s="56"/>
      <c r="C2" s="47" t="s">
        <v>0</v>
      </c>
      <c r="D2" s="48"/>
      <c r="E2" s="48"/>
      <c r="F2" s="48"/>
      <c r="G2" s="48"/>
      <c r="H2" s="48"/>
      <c r="I2" s="48"/>
      <c r="J2" s="48"/>
      <c r="K2" s="48"/>
      <c r="L2" s="48"/>
      <c r="M2" s="48"/>
      <c r="N2" s="48"/>
      <c r="O2" s="48"/>
      <c r="P2" s="48"/>
      <c r="Q2" s="48"/>
      <c r="R2" s="48"/>
      <c r="S2" s="48"/>
      <c r="T2" s="48"/>
      <c r="U2" s="48"/>
      <c r="V2" s="48"/>
      <c r="W2" s="48"/>
      <c r="X2" s="48"/>
      <c r="Y2" s="48"/>
      <c r="Z2" s="59"/>
    </row>
    <row r="3" ht="6.95" customHeight="1">
      <c r="B3" s="32"/>
      <c r="Z3" s="34"/>
    </row>
    <row r="4" ht="13.5" customHeight="1">
      <c r="B4" s="50" t="s">
        <v>2551</v>
      </c>
      <c r="Z4" s="34"/>
    </row>
    <row r="5" ht="12" customHeight="1">
      <c r="B5" s="53" t="s">
        <v>36</v>
      </c>
      <c r="Z5" s="34"/>
    </row>
    <row r="6" ht="6.95" customHeight="1">
      <c r="B6" s="51"/>
      <c r="C6" s="41"/>
      <c r="D6" s="42"/>
      <c r="E6" s="42"/>
      <c r="F6" s="42"/>
      <c r="G6" s="42"/>
      <c r="H6" s="42"/>
      <c r="I6" s="42"/>
      <c r="J6" s="42"/>
      <c r="K6" s="42"/>
      <c r="L6" s="42"/>
      <c r="M6" s="42"/>
      <c r="Z6" s="34"/>
    </row>
    <row r="7" ht="12" customHeight="1">
      <c r="B7" s="54"/>
      <c r="C7" s="45" t="s">
        <v>67</v>
      </c>
      <c r="D7" s="45" t="s">
        <v>67</v>
      </c>
      <c r="E7" s="45" t="s">
        <v>68</v>
      </c>
      <c r="F7" s="45" t="s">
        <v>68</v>
      </c>
      <c r="G7" s="45" t="s">
        <v>69</v>
      </c>
      <c r="H7" s="45" t="s">
        <v>69</v>
      </c>
      <c r="I7" s="45" t="s">
        <v>70</v>
      </c>
      <c r="J7" s="45" t="s">
        <v>70</v>
      </c>
      <c r="K7" s="45" t="s">
        <v>71</v>
      </c>
      <c r="L7" s="45" t="s">
        <v>71</v>
      </c>
      <c r="M7" s="45" t="s">
        <v>72</v>
      </c>
      <c r="N7" s="45" t="s">
        <v>72</v>
      </c>
      <c r="O7" s="45" t="s">
        <v>73</v>
      </c>
      <c r="P7" s="45" t="s">
        <v>73</v>
      </c>
      <c r="Q7" s="45" t="s">
        <v>74</v>
      </c>
      <c r="R7" s="45" t="s">
        <v>74</v>
      </c>
      <c r="S7" s="45" t="s">
        <v>75</v>
      </c>
      <c r="T7" s="45" t="s">
        <v>75</v>
      </c>
      <c r="U7" s="45" t="s">
        <v>76</v>
      </c>
      <c r="V7" s="45" t="s">
        <v>76</v>
      </c>
      <c r="W7" s="45" t="s">
        <v>77</v>
      </c>
      <c r="X7" s="45" t="s">
        <v>77</v>
      </c>
      <c r="Y7" s="45" t="s">
        <v>78</v>
      </c>
      <c r="Z7" s="57" t="s">
        <v>78</v>
      </c>
    </row>
    <row r="8">
      <c r="B8" s="49"/>
      <c r="C8" s="43" t="s">
        <v>226</v>
      </c>
      <c r="D8" s="44"/>
      <c r="E8" s="44"/>
      <c r="F8" s="44"/>
      <c r="G8" s="44"/>
      <c r="H8" s="44"/>
      <c r="I8" s="44"/>
      <c r="J8" s="44"/>
      <c r="K8" s="44"/>
      <c r="L8" s="44"/>
      <c r="M8" s="44"/>
      <c r="Z8" s="34"/>
    </row>
    <row r="9">
      <c r="B9" s="65" t="s">
        <v>146</v>
      </c>
      <c r="C9" s="61"/>
      <c r="D9" s="61"/>
      <c r="E9" s="61"/>
      <c r="F9" s="61"/>
      <c r="G9" s="61"/>
      <c r="H9" s="61"/>
      <c r="I9" s="61"/>
      <c r="J9" s="61"/>
      <c r="K9" s="61"/>
      <c r="L9" s="61"/>
      <c r="M9" s="61"/>
      <c r="N9" s="61"/>
      <c r="O9" s="61"/>
      <c r="P9" s="61"/>
      <c r="Q9" s="61"/>
      <c r="R9" s="61"/>
      <c r="S9" s="61"/>
      <c r="T9" s="61"/>
      <c r="U9" s="61"/>
      <c r="V9" s="61"/>
      <c r="W9" s="61"/>
      <c r="X9" s="61"/>
      <c r="Y9" s="61"/>
      <c r="Z9" s="68"/>
    </row>
    <row r="10">
      <c r="B10" s="63" t="s">
        <v>147</v>
      </c>
      <c r="C10" s="62" t="s">
        <v>2314</v>
      </c>
      <c r="D10" s="62" t="s">
        <v>2552</v>
      </c>
      <c r="E10" s="62" t="s">
        <v>2553</v>
      </c>
      <c r="F10" s="62" t="s">
        <v>2554</v>
      </c>
      <c r="G10" s="62" t="s">
        <v>2555</v>
      </c>
      <c r="H10" s="62" t="s">
        <v>2556</v>
      </c>
      <c r="I10" s="62" t="s">
        <v>2265</v>
      </c>
      <c r="J10" s="62" t="s">
        <v>2557</v>
      </c>
      <c r="K10" s="62" t="s">
        <v>2553</v>
      </c>
      <c r="L10" s="62" t="s">
        <v>2558</v>
      </c>
      <c r="M10" s="62" t="s">
        <v>2290</v>
      </c>
      <c r="N10" s="62" t="s">
        <v>2559</v>
      </c>
      <c r="O10" s="62" t="s">
        <v>2560</v>
      </c>
      <c r="P10" s="62" t="s">
        <v>2561</v>
      </c>
      <c r="Q10" s="62" t="s">
        <v>2562</v>
      </c>
      <c r="R10" s="62" t="s">
        <v>2563</v>
      </c>
      <c r="S10" s="62" t="s">
        <v>2564</v>
      </c>
      <c r="T10" s="62" t="s">
        <v>2565</v>
      </c>
      <c r="U10" s="62" t="s">
        <v>2566</v>
      </c>
      <c r="V10" s="62" t="s">
        <v>2567</v>
      </c>
      <c r="W10" s="62" t="s">
        <v>2568</v>
      </c>
      <c r="X10" s="62" t="s">
        <v>2569</v>
      </c>
      <c r="Y10" s="62" t="s">
        <v>2570</v>
      </c>
      <c r="Z10" s="69" t="s">
        <v>2571</v>
      </c>
    </row>
    <row r="11">
      <c r="B11" s="64" t="s">
        <v>160</v>
      </c>
      <c r="C11" s="60" t="s">
        <v>2572</v>
      </c>
      <c r="D11" s="60" t="s">
        <v>2573</v>
      </c>
      <c r="E11" s="60" t="s">
        <v>690</v>
      </c>
      <c r="F11" s="60" t="s">
        <v>2574</v>
      </c>
      <c r="G11" s="60" t="s">
        <v>2575</v>
      </c>
      <c r="H11" s="60" t="s">
        <v>2576</v>
      </c>
      <c r="I11" s="60" t="s">
        <v>2577</v>
      </c>
      <c r="J11" s="60" t="s">
        <v>2578</v>
      </c>
      <c r="K11" s="60" t="s">
        <v>2579</v>
      </c>
      <c r="L11" s="60" t="s">
        <v>2580</v>
      </c>
      <c r="M11" s="60" t="s">
        <v>2581</v>
      </c>
      <c r="N11" s="60" t="s">
        <v>2582</v>
      </c>
      <c r="O11" s="60" t="s">
        <v>2583</v>
      </c>
      <c r="P11" s="60" t="s">
        <v>2584</v>
      </c>
      <c r="Q11" s="60" t="s">
        <v>726</v>
      </c>
      <c r="R11" s="60" t="s">
        <v>2585</v>
      </c>
      <c r="S11" s="60" t="s">
        <v>1244</v>
      </c>
      <c r="T11" s="60" t="s">
        <v>2586</v>
      </c>
      <c r="U11" s="60" t="s">
        <v>2587</v>
      </c>
      <c r="V11" s="60" t="s">
        <v>2588</v>
      </c>
      <c r="W11" s="60" t="s">
        <v>696</v>
      </c>
      <c r="X11" s="60" t="s">
        <v>2589</v>
      </c>
      <c r="Y11" s="60" t="s">
        <v>2590</v>
      </c>
      <c r="Z11" s="67" t="s">
        <v>2591</v>
      </c>
    </row>
    <row r="12">
      <c r="B12" s="63" t="s">
        <v>173</v>
      </c>
      <c r="C12" s="62" t="s">
        <v>2592</v>
      </c>
      <c r="D12" s="62" t="s">
        <v>2593</v>
      </c>
      <c r="E12" s="62" t="s">
        <v>2594</v>
      </c>
      <c r="F12" s="62" t="s">
        <v>2595</v>
      </c>
      <c r="G12" s="62" t="s">
        <v>2596</v>
      </c>
      <c r="H12" s="62" t="s">
        <v>2597</v>
      </c>
      <c r="I12" s="62" t="s">
        <v>2598</v>
      </c>
      <c r="J12" s="62" t="s">
        <v>2599</v>
      </c>
      <c r="K12" s="62" t="s">
        <v>2600</v>
      </c>
      <c r="L12" s="62" t="s">
        <v>2601</v>
      </c>
      <c r="M12" s="62" t="s">
        <v>2602</v>
      </c>
      <c r="N12" s="62" t="s">
        <v>2603</v>
      </c>
      <c r="O12" s="62" t="s">
        <v>2604</v>
      </c>
      <c r="P12" s="62" t="s">
        <v>2605</v>
      </c>
      <c r="Q12" s="62" t="s">
        <v>1306</v>
      </c>
      <c r="R12" s="62" t="s">
        <v>2606</v>
      </c>
      <c r="S12" s="62" t="s">
        <v>2250</v>
      </c>
      <c r="T12" s="62" t="s">
        <v>2607</v>
      </c>
      <c r="U12" s="62" t="s">
        <v>2608</v>
      </c>
      <c r="V12" s="62" t="s">
        <v>2609</v>
      </c>
      <c r="W12" s="62" t="s">
        <v>2610</v>
      </c>
      <c r="X12" s="62" t="s">
        <v>2611</v>
      </c>
      <c r="Y12" s="62" t="s">
        <v>2612</v>
      </c>
      <c r="Z12" s="69" t="s">
        <v>2613</v>
      </c>
    </row>
    <row r="13">
      <c r="B13" s="65" t="s">
        <v>186</v>
      </c>
      <c r="C13" s="61"/>
      <c r="D13" s="61"/>
      <c r="E13" s="61"/>
      <c r="F13" s="61"/>
      <c r="G13" s="61"/>
      <c r="H13" s="61"/>
      <c r="I13" s="61"/>
      <c r="J13" s="61"/>
      <c r="K13" s="61"/>
      <c r="L13" s="61"/>
      <c r="M13" s="61"/>
      <c r="N13" s="61"/>
      <c r="O13" s="61"/>
      <c r="P13" s="61"/>
      <c r="Q13" s="61"/>
      <c r="R13" s="61"/>
      <c r="S13" s="61"/>
      <c r="T13" s="61"/>
      <c r="U13" s="61"/>
      <c r="V13" s="61"/>
      <c r="W13" s="61"/>
      <c r="X13" s="61"/>
      <c r="Y13" s="61"/>
      <c r="Z13" s="68"/>
    </row>
    <row r="14">
      <c r="B14" s="63" t="s">
        <v>147</v>
      </c>
      <c r="C14" s="62" t="s">
        <v>2614</v>
      </c>
      <c r="D14" s="62" t="s">
        <v>2615</v>
      </c>
      <c r="E14" s="62" t="s">
        <v>2240</v>
      </c>
      <c r="F14" s="62" t="s">
        <v>2616</v>
      </c>
      <c r="G14" s="62" t="s">
        <v>2617</v>
      </c>
      <c r="H14" s="62" t="s">
        <v>2618</v>
      </c>
      <c r="I14" s="62" t="s">
        <v>2619</v>
      </c>
      <c r="J14" s="62" t="s">
        <v>2620</v>
      </c>
      <c r="K14" s="62" t="s">
        <v>2621</v>
      </c>
      <c r="L14" s="62" t="s">
        <v>2622</v>
      </c>
      <c r="M14" s="62" t="s">
        <v>2623</v>
      </c>
      <c r="N14" s="62" t="s">
        <v>2624</v>
      </c>
      <c r="O14" s="62" t="s">
        <v>2244</v>
      </c>
      <c r="P14" s="62" t="s">
        <v>2625</v>
      </c>
      <c r="Q14" s="62" t="s">
        <v>2626</v>
      </c>
      <c r="R14" s="62" t="s">
        <v>2627</v>
      </c>
      <c r="S14" s="62" t="s">
        <v>2598</v>
      </c>
      <c r="T14" s="62" t="s">
        <v>2628</v>
      </c>
      <c r="U14" s="62" t="s">
        <v>2629</v>
      </c>
      <c r="V14" s="62" t="s">
        <v>2630</v>
      </c>
      <c r="W14" s="62" t="s">
        <v>2631</v>
      </c>
      <c r="X14" s="62" t="s">
        <v>2632</v>
      </c>
      <c r="Y14" s="62" t="s">
        <v>2608</v>
      </c>
      <c r="Z14" s="69" t="s">
        <v>2633</v>
      </c>
    </row>
    <row r="15">
      <c r="B15" s="64" t="s">
        <v>160</v>
      </c>
      <c r="C15" s="60" t="s">
        <v>2634</v>
      </c>
      <c r="D15" s="60" t="s">
        <v>2635</v>
      </c>
      <c r="E15" s="60" t="s">
        <v>2636</v>
      </c>
      <c r="F15" s="60" t="s">
        <v>2637</v>
      </c>
      <c r="G15" s="60" t="s">
        <v>2577</v>
      </c>
      <c r="H15" s="60" t="s">
        <v>2638</v>
      </c>
      <c r="I15" s="60" t="s">
        <v>2250</v>
      </c>
      <c r="J15" s="60" t="s">
        <v>2639</v>
      </c>
      <c r="K15" s="60" t="s">
        <v>2640</v>
      </c>
      <c r="L15" s="60" t="s">
        <v>2641</v>
      </c>
      <c r="M15" s="60" t="s">
        <v>2642</v>
      </c>
      <c r="N15" s="60" t="s">
        <v>2643</v>
      </c>
      <c r="O15" s="60" t="s">
        <v>2644</v>
      </c>
      <c r="P15" s="60" t="s">
        <v>2645</v>
      </c>
      <c r="Q15" s="60" t="s">
        <v>728</v>
      </c>
      <c r="R15" s="60" t="s">
        <v>2646</v>
      </c>
      <c r="S15" s="60" t="s">
        <v>1244</v>
      </c>
      <c r="T15" s="60" t="s">
        <v>2647</v>
      </c>
      <c r="U15" s="60" t="s">
        <v>2648</v>
      </c>
      <c r="V15" s="60" t="s">
        <v>2649</v>
      </c>
      <c r="W15" s="60" t="s">
        <v>2650</v>
      </c>
      <c r="X15" s="60" t="s">
        <v>2651</v>
      </c>
      <c r="Y15" s="60" t="s">
        <v>2652</v>
      </c>
      <c r="Z15" s="67" t="s">
        <v>2653</v>
      </c>
    </row>
    <row r="16">
      <c r="B16" s="66" t="s">
        <v>173</v>
      </c>
      <c r="C16" s="46" t="s">
        <v>2555</v>
      </c>
      <c r="D16" s="46" t="s">
        <v>2654</v>
      </c>
      <c r="E16" s="46" t="s">
        <v>2655</v>
      </c>
      <c r="F16" s="46" t="s">
        <v>2656</v>
      </c>
      <c r="G16" s="46" t="s">
        <v>2316</v>
      </c>
      <c r="H16" s="46" t="s">
        <v>2657</v>
      </c>
      <c r="I16" s="46" t="s">
        <v>2658</v>
      </c>
      <c r="J16" s="46" t="s">
        <v>2659</v>
      </c>
      <c r="K16" s="46" t="s">
        <v>2660</v>
      </c>
      <c r="L16" s="46" t="s">
        <v>2661</v>
      </c>
      <c r="M16" s="46" t="s">
        <v>2626</v>
      </c>
      <c r="N16" s="46" t="s">
        <v>2662</v>
      </c>
      <c r="O16" s="46" t="s">
        <v>2598</v>
      </c>
      <c r="P16" s="46" t="s">
        <v>2663</v>
      </c>
      <c r="Q16" s="46" t="s">
        <v>2562</v>
      </c>
      <c r="R16" s="46" t="s">
        <v>2664</v>
      </c>
      <c r="S16" s="46" t="s">
        <v>2665</v>
      </c>
      <c r="T16" s="46" t="s">
        <v>2666</v>
      </c>
      <c r="U16" s="46" t="s">
        <v>2667</v>
      </c>
      <c r="V16" s="46" t="s">
        <v>2668</v>
      </c>
      <c r="W16" s="46" t="s">
        <v>2587</v>
      </c>
      <c r="X16" s="46" t="s">
        <v>2669</v>
      </c>
      <c r="Y16" s="46" t="s">
        <v>2323</v>
      </c>
      <c r="Z16" s="58" t="s">
        <v>2670</v>
      </c>
    </row>
    <row r="17">
      <c r="B17" t="s">
        <v>223</v>
      </c>
    </row>
    <row r="18">
      <c r="B18" t="s">
        <v>224</v>
      </c>
    </row>
  </sheetData>
  <sheetProtection selectLockedCells="0" selectUnlockedCells="0" objects="1" sheet="1"/>
  <mergeCells count="14">
    <mergeCell ref="C2:Z2"/>
    <mergeCell ref="C8:Z8"/>
    <mergeCell ref="C7:D7"/>
    <mergeCell ref="E7:F7"/>
    <mergeCell ref="G7:H7"/>
    <mergeCell ref="I7:J7"/>
    <mergeCell ref="K7:L7"/>
    <mergeCell ref="M7:N7"/>
    <mergeCell ref="O7:P7"/>
    <mergeCell ref="Q7:R7"/>
    <mergeCell ref="S7:T7"/>
    <mergeCell ref="U7:V7"/>
    <mergeCell ref="W7:X7"/>
    <mergeCell ref="Y7:Z7"/>
  </mergeCells>
  <hyperlinks>
    <hyperlink ref="C2:J2" display="TOC" location="TOC!A1"/>
    <hyperlink ref="C2" display="Table of Contents" location="'Table of contents'!A1"/>
  </hyperlinks>
  <pageMargins left="0.7" right="0.7" top="0.75" bottom="0.75" header="0.3" footer="0.3"/>
  <pageSetup paperSize="9" orientation="portrait" r:id="rId2"/>
  <drawing r:id="rId1"/>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tabColor theme="9"/>
  </sheetPr>
  <dimension ref="A1"/>
  <sheetViews>
    <sheetView showGridLines="0" showRowColHeaders="0" workbookViewId="0">
      <pane xSplit="2" ySplit="8" topLeftCell="C9" activePane="bottomRight" state="frozen"/>
      <selection pane="topRight" activeCell="B1" sqref="B1"/>
      <selection pane="bottomLeft" activeCell="A6" sqref="A6"/>
      <selection pane="bottomRight" activeCell="B2" sqref="B2"/>
    </sheetView>
  </sheetViews>
  <sheetFormatPr defaultRowHeight="15.0" baseColWidth="10"/>
  <cols>
    <col min="1" max="1" width="1.5" hidden="0" customWidth="1"/>
    <col min="2" max="2" width="35.83203125" hidden="0" customWidth="1"/>
  </cols>
  <sheetData>
    <row r="1" ht="9" customHeight="1"/>
    <row r="2" ht="39.950000000000003" customHeight="1">
      <c r="B2" s="56"/>
      <c r="C2" s="47" t="s">
        <v>0</v>
      </c>
      <c r="D2" s="48"/>
      <c r="E2" s="48"/>
      <c r="F2" s="48"/>
      <c r="G2" s="48"/>
      <c r="H2" s="48"/>
      <c r="I2" s="48"/>
      <c r="J2" s="48"/>
      <c r="K2" s="48"/>
      <c r="L2" s="48"/>
      <c r="M2" s="48"/>
      <c r="N2" s="59"/>
    </row>
    <row r="3" ht="6.95" customHeight="1">
      <c r="B3" s="32"/>
      <c r="N3" s="34"/>
    </row>
    <row r="4" ht="13.5" customHeight="1">
      <c r="B4" s="50" t="s">
        <v>2671</v>
      </c>
      <c r="N4" s="34"/>
    </row>
    <row r="5" ht="12" customHeight="1">
      <c r="B5" s="53" t="s">
        <v>36</v>
      </c>
      <c r="N5" s="34"/>
    </row>
    <row r="6" ht="6.95" customHeight="1">
      <c r="B6" s="51"/>
      <c r="C6" s="41"/>
      <c r="D6" s="42"/>
      <c r="E6" s="42"/>
      <c r="F6" s="42"/>
      <c r="G6" s="42"/>
      <c r="H6" s="42"/>
      <c r="I6" s="42"/>
      <c r="J6" s="42"/>
      <c r="K6" s="42"/>
      <c r="L6" s="42"/>
      <c r="M6" s="42"/>
      <c r="N6" s="34"/>
    </row>
    <row r="7" ht="12" customHeight="1">
      <c r="B7" s="54"/>
      <c r="C7" s="45" t="s">
        <v>67</v>
      </c>
      <c r="D7" s="45" t="s">
        <v>68</v>
      </c>
      <c r="E7" s="45" t="s">
        <v>69</v>
      </c>
      <c r="F7" s="45" t="s">
        <v>70</v>
      </c>
      <c r="G7" s="45" t="s">
        <v>71</v>
      </c>
      <c r="H7" s="45" t="s">
        <v>72</v>
      </c>
      <c r="I7" s="45" t="s">
        <v>73</v>
      </c>
      <c r="J7" s="45" t="s">
        <v>74</v>
      </c>
      <c r="K7" s="45" t="s">
        <v>75</v>
      </c>
      <c r="L7" s="45" t="s">
        <v>76</v>
      </c>
      <c r="M7" s="45" t="s">
        <v>77</v>
      </c>
      <c r="N7" s="57" t="s">
        <v>78</v>
      </c>
    </row>
    <row r="8">
      <c r="B8" s="49"/>
      <c r="C8" s="43" t="s">
        <v>54</v>
      </c>
      <c r="D8" s="44"/>
      <c r="E8" s="44"/>
      <c r="F8" s="44"/>
      <c r="G8" s="44"/>
      <c r="H8" s="44"/>
      <c r="I8" s="44"/>
      <c r="J8" s="44"/>
      <c r="K8" s="44"/>
      <c r="L8" s="44"/>
      <c r="M8" s="44"/>
      <c r="N8" s="34"/>
    </row>
    <row r="9">
      <c r="B9" s="65" t="s">
        <v>146</v>
      </c>
      <c r="C9" s="61"/>
      <c r="D9" s="61"/>
      <c r="E9" s="61"/>
      <c r="F9" s="61"/>
      <c r="G9" s="61"/>
      <c r="H9" s="61"/>
      <c r="I9" s="61"/>
      <c r="J9" s="61"/>
      <c r="K9" s="61"/>
      <c r="L9" s="61"/>
      <c r="M9" s="61"/>
      <c r="N9" s="68"/>
    </row>
    <row r="10">
      <c r="B10" s="63" t="s">
        <v>147</v>
      </c>
      <c r="C10" s="62" t="s">
        <v>1008</v>
      </c>
      <c r="D10" s="62" t="s">
        <v>1013</v>
      </c>
      <c r="E10" s="62" t="s">
        <v>627</v>
      </c>
      <c r="F10" s="62" t="s">
        <v>626</v>
      </c>
      <c r="G10" s="62" t="s">
        <v>1007</v>
      </c>
      <c r="H10" s="62" t="s">
        <v>631</v>
      </c>
      <c r="I10" s="62" t="s">
        <v>626</v>
      </c>
      <c r="J10" s="62" t="s">
        <v>1023</v>
      </c>
      <c r="K10" s="62" t="s">
        <v>631</v>
      </c>
      <c r="L10" s="62" t="s">
        <v>1523</v>
      </c>
      <c r="M10" s="62" t="s">
        <v>1356</v>
      </c>
      <c r="N10" s="69" t="s">
        <v>634</v>
      </c>
    </row>
    <row r="11">
      <c r="B11" s="64" t="s">
        <v>160</v>
      </c>
      <c r="C11" s="60" t="s">
        <v>625</v>
      </c>
      <c r="D11" s="60" t="s">
        <v>628</v>
      </c>
      <c r="E11" s="60" t="s">
        <v>1014</v>
      </c>
      <c r="F11" s="60" t="s">
        <v>627</v>
      </c>
      <c r="G11" s="60" t="s">
        <v>1007</v>
      </c>
      <c r="H11" s="60" t="s">
        <v>625</v>
      </c>
      <c r="I11" s="60" t="s">
        <v>1007</v>
      </c>
      <c r="J11" s="60" t="s">
        <v>1115</v>
      </c>
      <c r="K11" s="60" t="s">
        <v>1013</v>
      </c>
      <c r="L11" s="60" t="s">
        <v>1018</v>
      </c>
      <c r="M11" s="60" t="s">
        <v>1356</v>
      </c>
      <c r="N11" s="67" t="s">
        <v>633</v>
      </c>
    </row>
    <row r="12">
      <c r="B12" s="63" t="s">
        <v>173</v>
      </c>
      <c r="C12" s="62" t="s">
        <v>629</v>
      </c>
      <c r="D12" s="62" t="s">
        <v>1882</v>
      </c>
      <c r="E12" s="62" t="s">
        <v>1022</v>
      </c>
      <c r="F12" s="62" t="s">
        <v>619</v>
      </c>
      <c r="G12" s="62" t="s">
        <v>1020</v>
      </c>
      <c r="H12" s="62" t="s">
        <v>1352</v>
      </c>
      <c r="I12" s="62" t="s">
        <v>1019</v>
      </c>
      <c r="J12" s="62" t="s">
        <v>1355</v>
      </c>
      <c r="K12" s="62" t="s">
        <v>636</v>
      </c>
      <c r="L12" s="62" t="s">
        <v>641</v>
      </c>
      <c r="M12" s="62" t="s">
        <v>2080</v>
      </c>
      <c r="N12" s="69" t="s">
        <v>1355</v>
      </c>
    </row>
    <row r="13">
      <c r="B13" s="65" t="s">
        <v>186</v>
      </c>
      <c r="C13" s="61"/>
      <c r="D13" s="61"/>
      <c r="E13" s="61"/>
      <c r="F13" s="61"/>
      <c r="G13" s="61"/>
      <c r="H13" s="61"/>
      <c r="I13" s="61"/>
      <c r="J13" s="61"/>
      <c r="K13" s="61"/>
      <c r="L13" s="61"/>
      <c r="M13" s="61"/>
      <c r="N13" s="68"/>
    </row>
    <row r="14">
      <c r="B14" s="63" t="s">
        <v>147</v>
      </c>
      <c r="C14" s="62" t="s">
        <v>2672</v>
      </c>
      <c r="D14" s="62" t="s">
        <v>1885</v>
      </c>
      <c r="E14" s="62" t="s">
        <v>2673</v>
      </c>
      <c r="F14" s="62" t="s">
        <v>2674</v>
      </c>
      <c r="G14" s="62" t="s">
        <v>2675</v>
      </c>
      <c r="H14" s="62" t="s">
        <v>2676</v>
      </c>
      <c r="I14" s="62" t="s">
        <v>2677</v>
      </c>
      <c r="J14" s="62" t="s">
        <v>2678</v>
      </c>
      <c r="K14" s="62" t="s">
        <v>2679</v>
      </c>
      <c r="L14" s="62" t="s">
        <v>2680</v>
      </c>
      <c r="M14" s="62" t="s">
        <v>2681</v>
      </c>
      <c r="N14" s="69" t="s">
        <v>2682</v>
      </c>
    </row>
    <row r="15">
      <c r="B15" s="64" t="s">
        <v>160</v>
      </c>
      <c r="C15" s="60" t="s">
        <v>2683</v>
      </c>
      <c r="D15" s="60" t="s">
        <v>2684</v>
      </c>
      <c r="E15" s="60" t="s">
        <v>2685</v>
      </c>
      <c r="F15" s="60" t="s">
        <v>2686</v>
      </c>
      <c r="G15" s="60" t="s">
        <v>2687</v>
      </c>
      <c r="H15" s="60" t="s">
        <v>2688</v>
      </c>
      <c r="I15" s="60" t="s">
        <v>2689</v>
      </c>
      <c r="J15" s="60" t="s">
        <v>2367</v>
      </c>
      <c r="K15" s="60" t="s">
        <v>815</v>
      </c>
      <c r="L15" s="60" t="s">
        <v>2690</v>
      </c>
      <c r="M15" s="60" t="s">
        <v>2691</v>
      </c>
      <c r="N15" s="67" t="s">
        <v>2692</v>
      </c>
    </row>
    <row r="16">
      <c r="B16" s="66" t="s">
        <v>173</v>
      </c>
      <c r="C16" s="46" t="s">
        <v>2693</v>
      </c>
      <c r="D16" s="46" t="s">
        <v>2694</v>
      </c>
      <c r="E16" s="46" t="s">
        <v>2695</v>
      </c>
      <c r="F16" s="46" t="s">
        <v>2696</v>
      </c>
      <c r="G16" s="46" t="s">
        <v>2697</v>
      </c>
      <c r="H16" s="46" t="s">
        <v>2698</v>
      </c>
      <c r="I16" s="46" t="s">
        <v>2699</v>
      </c>
      <c r="J16" s="46" t="s">
        <v>2700</v>
      </c>
      <c r="K16" s="46" t="s">
        <v>2701</v>
      </c>
      <c r="L16" s="46" t="s">
        <v>2702</v>
      </c>
      <c r="M16" s="46" t="s">
        <v>2703</v>
      </c>
      <c r="N16" s="58" t="s">
        <v>2704</v>
      </c>
    </row>
    <row r="17">
      <c r="B17" t="s">
        <v>223</v>
      </c>
    </row>
    <row r="18">
      <c r="B18" t="s">
        <v>224</v>
      </c>
    </row>
  </sheetData>
  <sheetProtection selectLockedCells="0" selectUnlockedCells="0" objects="1" sheet="1"/>
  <mergeCells count="14">
    <mergeCell ref="C2:N2"/>
    <mergeCell ref="C8:N8"/>
    <mergeCell ref="C7:C7"/>
    <mergeCell ref="D7:D7"/>
    <mergeCell ref="E7:E7"/>
    <mergeCell ref="F7:F7"/>
    <mergeCell ref="G7:G7"/>
    <mergeCell ref="H7:H7"/>
    <mergeCell ref="I7:I7"/>
    <mergeCell ref="J7:J7"/>
    <mergeCell ref="K7:K7"/>
    <mergeCell ref="L7:L7"/>
    <mergeCell ref="M7:M7"/>
    <mergeCell ref="N7:N7"/>
  </mergeCells>
  <hyperlinks>
    <hyperlink ref="C2:J2" display="TOC" location="TOC!A1"/>
    <hyperlink ref="C2" display="Table of Contents" location="'Table of contents'!A1"/>
  </hyperlinks>
  <pageMargins left="0.7" right="0.7" top="0.75" bottom="0.75" header="0.3" footer="0.3"/>
  <pageSetup paperSize="9" orientation="portrait" r:id="rId2"/>
  <drawing r:id="rId1"/>
</worksheet>
</file>

<file path=xl/worksheets/sheet5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tabColor theme="9"/>
  </sheetPr>
  <dimension ref="A1"/>
  <sheetViews>
    <sheetView showGridLines="0" showRowColHeaders="0" workbookViewId="0">
      <pane xSplit="2" ySplit="8" topLeftCell="C9" activePane="bottomRight" state="frozen"/>
      <selection pane="topRight" activeCell="B1" sqref="B1"/>
      <selection pane="bottomLeft" activeCell="A6" sqref="A6"/>
      <selection pane="bottomRight" activeCell="B2" sqref="B2"/>
    </sheetView>
  </sheetViews>
  <sheetFormatPr defaultRowHeight="15.0" baseColWidth="10"/>
  <cols>
    <col min="1" max="1" width="1.5" hidden="0" customWidth="1"/>
    <col min="2" max="2" width="35.83203125" hidden="0" customWidth="1"/>
  </cols>
  <sheetData>
    <row r="1" ht="9" customHeight="1"/>
    <row r="2" ht="39.950000000000003" customHeight="1">
      <c r="B2" s="56"/>
      <c r="C2" s="47" t="s">
        <v>0</v>
      </c>
      <c r="D2" s="48"/>
      <c r="E2" s="48"/>
      <c r="F2" s="48"/>
      <c r="G2" s="48"/>
      <c r="H2" s="48"/>
      <c r="I2" s="48"/>
      <c r="J2" s="48"/>
      <c r="K2" s="48"/>
      <c r="L2" s="48"/>
      <c r="M2" s="48"/>
      <c r="N2" s="48"/>
      <c r="O2" s="48"/>
      <c r="P2" s="48"/>
      <c r="Q2" s="48"/>
      <c r="R2" s="48"/>
      <c r="S2" s="48"/>
      <c r="T2" s="48"/>
      <c r="U2" s="48"/>
      <c r="V2" s="48"/>
      <c r="W2" s="48"/>
      <c r="X2" s="48"/>
      <c r="Y2" s="48"/>
      <c r="Z2" s="59"/>
    </row>
    <row r="3" ht="6.95" customHeight="1">
      <c r="B3" s="32"/>
      <c r="Z3" s="34"/>
    </row>
    <row r="4" ht="13.5" customHeight="1">
      <c r="B4" s="50" t="s">
        <v>2705</v>
      </c>
      <c r="Z4" s="34"/>
    </row>
    <row r="5" ht="12" customHeight="1">
      <c r="B5" s="53" t="s">
        <v>36</v>
      </c>
      <c r="Z5" s="34"/>
    </row>
    <row r="6" ht="6.95" customHeight="1">
      <c r="B6" s="51"/>
      <c r="C6" s="41"/>
      <c r="D6" s="42"/>
      <c r="E6" s="42"/>
      <c r="F6" s="42"/>
      <c r="G6" s="42"/>
      <c r="H6" s="42"/>
      <c r="I6" s="42"/>
      <c r="J6" s="42"/>
      <c r="K6" s="42"/>
      <c r="L6" s="42"/>
      <c r="M6" s="42"/>
      <c r="Z6" s="34"/>
    </row>
    <row r="7" ht="12" customHeight="1">
      <c r="B7" s="54"/>
      <c r="C7" s="45" t="s">
        <v>67</v>
      </c>
      <c r="D7" s="45" t="s">
        <v>67</v>
      </c>
      <c r="E7" s="45" t="s">
        <v>68</v>
      </c>
      <c r="F7" s="45" t="s">
        <v>68</v>
      </c>
      <c r="G7" s="45" t="s">
        <v>69</v>
      </c>
      <c r="H7" s="45" t="s">
        <v>69</v>
      </c>
      <c r="I7" s="45" t="s">
        <v>70</v>
      </c>
      <c r="J7" s="45" t="s">
        <v>70</v>
      </c>
      <c r="K7" s="45" t="s">
        <v>71</v>
      </c>
      <c r="L7" s="45" t="s">
        <v>71</v>
      </c>
      <c r="M7" s="45" t="s">
        <v>72</v>
      </c>
      <c r="N7" s="45" t="s">
        <v>72</v>
      </c>
      <c r="O7" s="45" t="s">
        <v>73</v>
      </c>
      <c r="P7" s="45" t="s">
        <v>73</v>
      </c>
      <c r="Q7" s="45" t="s">
        <v>74</v>
      </c>
      <c r="R7" s="45" t="s">
        <v>74</v>
      </c>
      <c r="S7" s="45" t="s">
        <v>75</v>
      </c>
      <c r="T7" s="45" t="s">
        <v>75</v>
      </c>
      <c r="U7" s="45" t="s">
        <v>76</v>
      </c>
      <c r="V7" s="45" t="s">
        <v>76</v>
      </c>
      <c r="W7" s="45" t="s">
        <v>77</v>
      </c>
      <c r="X7" s="45" t="s">
        <v>77</v>
      </c>
      <c r="Y7" s="45" t="s">
        <v>78</v>
      </c>
      <c r="Z7" s="57" t="s">
        <v>78</v>
      </c>
    </row>
    <row r="8">
      <c r="B8" s="49"/>
      <c r="C8" s="43" t="s">
        <v>226</v>
      </c>
      <c r="D8" s="44"/>
      <c r="E8" s="44"/>
      <c r="F8" s="44"/>
      <c r="G8" s="44"/>
      <c r="H8" s="44"/>
      <c r="I8" s="44"/>
      <c r="J8" s="44"/>
      <c r="K8" s="44"/>
      <c r="L8" s="44"/>
      <c r="M8" s="44"/>
      <c r="Z8" s="34"/>
    </row>
    <row r="9">
      <c r="B9" s="65" t="s">
        <v>146</v>
      </c>
      <c r="C9" s="61"/>
      <c r="D9" s="61"/>
      <c r="E9" s="61"/>
      <c r="F9" s="61"/>
      <c r="G9" s="61"/>
      <c r="H9" s="61"/>
      <c r="I9" s="61"/>
      <c r="J9" s="61"/>
      <c r="K9" s="61"/>
      <c r="L9" s="61"/>
      <c r="M9" s="61"/>
      <c r="N9" s="61"/>
      <c r="O9" s="61"/>
      <c r="P9" s="61"/>
      <c r="Q9" s="61"/>
      <c r="R9" s="61"/>
      <c r="S9" s="61"/>
      <c r="T9" s="61"/>
      <c r="U9" s="61"/>
      <c r="V9" s="61"/>
      <c r="W9" s="61"/>
      <c r="X9" s="61"/>
      <c r="Y9" s="61"/>
      <c r="Z9" s="68"/>
    </row>
    <row r="10">
      <c r="B10" s="63" t="s">
        <v>147</v>
      </c>
      <c r="C10" s="62" t="s">
        <v>702</v>
      </c>
      <c r="D10" s="62" t="s">
        <v>703</v>
      </c>
      <c r="E10" s="62" t="s">
        <v>702</v>
      </c>
      <c r="F10" s="62" t="s">
        <v>703</v>
      </c>
      <c r="G10" s="62" t="s">
        <v>702</v>
      </c>
      <c r="H10" s="62" t="s">
        <v>703</v>
      </c>
      <c r="I10" s="62" t="s">
        <v>702</v>
      </c>
      <c r="J10" s="62" t="s">
        <v>703</v>
      </c>
      <c r="K10" s="62" t="s">
        <v>702</v>
      </c>
      <c r="L10" s="62" t="s">
        <v>703</v>
      </c>
      <c r="M10" s="62" t="s">
        <v>702</v>
      </c>
      <c r="N10" s="62" t="s">
        <v>703</v>
      </c>
      <c r="O10" s="62" t="s">
        <v>702</v>
      </c>
      <c r="P10" s="62" t="s">
        <v>703</v>
      </c>
      <c r="Q10" s="62" t="s">
        <v>702</v>
      </c>
      <c r="R10" s="62" t="s">
        <v>703</v>
      </c>
      <c r="S10" s="62" t="s">
        <v>702</v>
      </c>
      <c r="T10" s="62" t="s">
        <v>703</v>
      </c>
      <c r="U10" s="62" t="s">
        <v>2120</v>
      </c>
      <c r="V10" s="62" t="s">
        <v>2706</v>
      </c>
      <c r="W10" s="62" t="s">
        <v>702</v>
      </c>
      <c r="X10" s="62" t="s">
        <v>703</v>
      </c>
      <c r="Y10" s="62" t="s">
        <v>702</v>
      </c>
      <c r="Z10" s="69" t="s">
        <v>703</v>
      </c>
    </row>
    <row r="11">
      <c r="B11" s="64" t="s">
        <v>160</v>
      </c>
      <c r="C11" s="60" t="s">
        <v>702</v>
      </c>
      <c r="D11" s="60" t="s">
        <v>703</v>
      </c>
      <c r="E11" s="60" t="s">
        <v>702</v>
      </c>
      <c r="F11" s="60" t="s">
        <v>703</v>
      </c>
      <c r="G11" s="60" t="s">
        <v>702</v>
      </c>
      <c r="H11" s="60" t="s">
        <v>703</v>
      </c>
      <c r="I11" s="60" t="s">
        <v>702</v>
      </c>
      <c r="J11" s="60" t="s">
        <v>703</v>
      </c>
      <c r="K11" s="60" t="s">
        <v>702</v>
      </c>
      <c r="L11" s="60" t="s">
        <v>703</v>
      </c>
      <c r="M11" s="60" t="s">
        <v>702</v>
      </c>
      <c r="N11" s="60" t="s">
        <v>703</v>
      </c>
      <c r="O11" s="60" t="s">
        <v>702</v>
      </c>
      <c r="P11" s="60" t="s">
        <v>703</v>
      </c>
      <c r="Q11" s="60" t="s">
        <v>702</v>
      </c>
      <c r="R11" s="60" t="s">
        <v>703</v>
      </c>
      <c r="S11" s="60" t="s">
        <v>702</v>
      </c>
      <c r="T11" s="60" t="s">
        <v>703</v>
      </c>
      <c r="U11" s="60" t="s">
        <v>702</v>
      </c>
      <c r="V11" s="60" t="s">
        <v>703</v>
      </c>
      <c r="W11" s="60" t="s">
        <v>702</v>
      </c>
      <c r="X11" s="60" t="s">
        <v>703</v>
      </c>
      <c r="Y11" s="60" t="s">
        <v>702</v>
      </c>
      <c r="Z11" s="67" t="s">
        <v>703</v>
      </c>
    </row>
    <row r="12">
      <c r="B12" s="63" t="s">
        <v>173</v>
      </c>
      <c r="C12" s="62" t="s">
        <v>702</v>
      </c>
      <c r="D12" s="62" t="s">
        <v>703</v>
      </c>
      <c r="E12" s="62" t="s">
        <v>116</v>
      </c>
      <c r="F12" s="62" t="s">
        <v>2707</v>
      </c>
      <c r="G12" s="62" t="s">
        <v>702</v>
      </c>
      <c r="H12" s="62" t="s">
        <v>703</v>
      </c>
      <c r="I12" s="62" t="s">
        <v>1069</v>
      </c>
      <c r="J12" s="62" t="s">
        <v>2708</v>
      </c>
      <c r="K12" s="62" t="s">
        <v>758</v>
      </c>
      <c r="L12" s="62" t="s">
        <v>2709</v>
      </c>
      <c r="M12" s="62" t="s">
        <v>755</v>
      </c>
      <c r="N12" s="62" t="s">
        <v>2710</v>
      </c>
      <c r="O12" s="62" t="s">
        <v>1085</v>
      </c>
      <c r="P12" s="62" t="s">
        <v>2711</v>
      </c>
      <c r="Q12" s="62" t="s">
        <v>1165</v>
      </c>
      <c r="R12" s="62" t="s">
        <v>2712</v>
      </c>
      <c r="S12" s="62" t="s">
        <v>1594</v>
      </c>
      <c r="T12" s="62" t="s">
        <v>2713</v>
      </c>
      <c r="U12" s="62" t="s">
        <v>1611</v>
      </c>
      <c r="V12" s="62" t="s">
        <v>2714</v>
      </c>
      <c r="W12" s="62" t="s">
        <v>2077</v>
      </c>
      <c r="X12" s="62" t="s">
        <v>2466</v>
      </c>
      <c r="Y12" s="62" t="s">
        <v>1097</v>
      </c>
      <c r="Z12" s="69" t="s">
        <v>2715</v>
      </c>
    </row>
    <row r="13">
      <c r="B13" s="65" t="s">
        <v>186</v>
      </c>
      <c r="C13" s="61"/>
      <c r="D13" s="61"/>
      <c r="E13" s="61"/>
      <c r="F13" s="61"/>
      <c r="G13" s="61"/>
      <c r="H13" s="61"/>
      <c r="I13" s="61"/>
      <c r="J13" s="61"/>
      <c r="K13" s="61"/>
      <c r="L13" s="61"/>
      <c r="M13" s="61"/>
      <c r="N13" s="61"/>
      <c r="O13" s="61"/>
      <c r="P13" s="61"/>
      <c r="Q13" s="61"/>
      <c r="R13" s="61"/>
      <c r="S13" s="61"/>
      <c r="T13" s="61"/>
      <c r="U13" s="61"/>
      <c r="V13" s="61"/>
      <c r="W13" s="61"/>
      <c r="X13" s="61"/>
      <c r="Y13" s="61"/>
      <c r="Z13" s="68"/>
    </row>
    <row r="14">
      <c r="B14" s="63" t="s">
        <v>147</v>
      </c>
      <c r="C14" s="62" t="s">
        <v>1577</v>
      </c>
      <c r="D14" s="62" t="s">
        <v>1924</v>
      </c>
      <c r="E14" s="62" t="s">
        <v>1064</v>
      </c>
      <c r="F14" s="62" t="s">
        <v>1065</v>
      </c>
      <c r="G14" s="62" t="s">
        <v>1064</v>
      </c>
      <c r="H14" s="62" t="s">
        <v>1066</v>
      </c>
      <c r="I14" s="62" t="s">
        <v>1577</v>
      </c>
      <c r="J14" s="62" t="s">
        <v>1924</v>
      </c>
      <c r="K14" s="62" t="s">
        <v>753</v>
      </c>
      <c r="L14" s="62" t="s">
        <v>754</v>
      </c>
      <c r="M14" s="62" t="s">
        <v>758</v>
      </c>
      <c r="N14" s="62" t="s">
        <v>759</v>
      </c>
      <c r="O14" s="62" t="s">
        <v>753</v>
      </c>
      <c r="P14" s="62" t="s">
        <v>1584</v>
      </c>
      <c r="Q14" s="62" t="s">
        <v>751</v>
      </c>
      <c r="R14" s="62" t="s">
        <v>766</v>
      </c>
      <c r="S14" s="62" t="s">
        <v>756</v>
      </c>
      <c r="T14" s="62" t="s">
        <v>2059</v>
      </c>
      <c r="U14" s="62" t="s">
        <v>722</v>
      </c>
      <c r="V14" s="62" t="s">
        <v>2059</v>
      </c>
      <c r="W14" s="62" t="s">
        <v>1423</v>
      </c>
      <c r="X14" s="62" t="s">
        <v>1581</v>
      </c>
      <c r="Y14" s="62" t="s">
        <v>764</v>
      </c>
      <c r="Z14" s="69" t="s">
        <v>2716</v>
      </c>
    </row>
    <row r="15">
      <c r="B15" s="64" t="s">
        <v>160</v>
      </c>
      <c r="C15" s="60" t="s">
        <v>1863</v>
      </c>
      <c r="D15" s="60" t="s">
        <v>1183</v>
      </c>
      <c r="E15" s="60" t="s">
        <v>1093</v>
      </c>
      <c r="F15" s="60" t="s">
        <v>1094</v>
      </c>
      <c r="G15" s="60" t="s">
        <v>1170</v>
      </c>
      <c r="H15" s="60" t="s">
        <v>1171</v>
      </c>
      <c r="I15" s="60" t="s">
        <v>1168</v>
      </c>
      <c r="J15" s="60" t="s">
        <v>1169</v>
      </c>
      <c r="K15" s="60" t="s">
        <v>1168</v>
      </c>
      <c r="L15" s="60" t="s">
        <v>1169</v>
      </c>
      <c r="M15" s="60" t="s">
        <v>1174</v>
      </c>
      <c r="N15" s="60" t="s">
        <v>2717</v>
      </c>
      <c r="O15" s="60" t="s">
        <v>1987</v>
      </c>
      <c r="P15" s="60" t="s">
        <v>2718</v>
      </c>
      <c r="Q15" s="60" t="s">
        <v>1178</v>
      </c>
      <c r="R15" s="60" t="s">
        <v>2719</v>
      </c>
      <c r="S15" s="60" t="s">
        <v>1093</v>
      </c>
      <c r="T15" s="60" t="s">
        <v>1094</v>
      </c>
      <c r="U15" s="60" t="s">
        <v>1990</v>
      </c>
      <c r="V15" s="60" t="s">
        <v>2414</v>
      </c>
      <c r="W15" s="60" t="s">
        <v>2720</v>
      </c>
      <c r="X15" s="60" t="s">
        <v>1177</v>
      </c>
      <c r="Y15" s="60" t="s">
        <v>1179</v>
      </c>
      <c r="Z15" s="67" t="s">
        <v>1176</v>
      </c>
    </row>
    <row r="16">
      <c r="B16" s="66" t="s">
        <v>173</v>
      </c>
      <c r="C16" s="46" t="s">
        <v>1074</v>
      </c>
      <c r="D16" s="46" t="s">
        <v>1075</v>
      </c>
      <c r="E16" s="46" t="s">
        <v>1071</v>
      </c>
      <c r="F16" s="46" t="s">
        <v>1939</v>
      </c>
      <c r="G16" s="46" t="s">
        <v>1060</v>
      </c>
      <c r="H16" s="46" t="s">
        <v>1106</v>
      </c>
      <c r="I16" s="46" t="s">
        <v>1060</v>
      </c>
      <c r="J16" s="46" t="s">
        <v>2721</v>
      </c>
      <c r="K16" s="46" t="s">
        <v>1163</v>
      </c>
      <c r="L16" s="46" t="s">
        <v>2721</v>
      </c>
      <c r="M16" s="46" t="s">
        <v>1072</v>
      </c>
      <c r="N16" s="46" t="s">
        <v>1112</v>
      </c>
      <c r="O16" s="46" t="s">
        <v>1163</v>
      </c>
      <c r="P16" s="46" t="s">
        <v>1938</v>
      </c>
      <c r="Q16" s="46" t="s">
        <v>1087</v>
      </c>
      <c r="R16" s="46" t="s">
        <v>1108</v>
      </c>
      <c r="S16" s="46" t="s">
        <v>1085</v>
      </c>
      <c r="T16" s="46" t="s">
        <v>1937</v>
      </c>
      <c r="U16" s="46" t="s">
        <v>767</v>
      </c>
      <c r="V16" s="46" t="s">
        <v>2722</v>
      </c>
      <c r="W16" s="46" t="s">
        <v>1157</v>
      </c>
      <c r="X16" s="46" t="s">
        <v>2721</v>
      </c>
      <c r="Y16" s="46" t="s">
        <v>1062</v>
      </c>
      <c r="Z16" s="58" t="s">
        <v>1942</v>
      </c>
    </row>
    <row r="17">
      <c r="B17" t="s">
        <v>223</v>
      </c>
    </row>
    <row r="18">
      <c r="B18" t="s">
        <v>224</v>
      </c>
    </row>
  </sheetData>
  <sheetProtection selectLockedCells="0" selectUnlockedCells="0" objects="1" sheet="1"/>
  <mergeCells count="14">
    <mergeCell ref="C2:Z2"/>
    <mergeCell ref="C8:Z8"/>
    <mergeCell ref="C7:D7"/>
    <mergeCell ref="E7:F7"/>
    <mergeCell ref="G7:H7"/>
    <mergeCell ref="I7:J7"/>
    <mergeCell ref="K7:L7"/>
    <mergeCell ref="M7:N7"/>
    <mergeCell ref="O7:P7"/>
    <mergeCell ref="Q7:R7"/>
    <mergeCell ref="S7:T7"/>
    <mergeCell ref="U7:V7"/>
    <mergeCell ref="W7:X7"/>
    <mergeCell ref="Y7:Z7"/>
  </mergeCells>
  <hyperlinks>
    <hyperlink ref="C2:J2" display="TOC" location="TOC!A1"/>
    <hyperlink ref="C2" display="Table of Contents" location="'Table of contents'!A1"/>
  </hyperlinks>
  <pageMargins left="0.7" right="0.7" top="0.75" bottom="0.75" header="0.3" footer="0.3"/>
  <pageSetup paperSize="9" orientation="portrait" r:id="rId2"/>
  <drawing r:id="rId1"/>
</worksheet>
</file>

<file path=xl/worksheets/sheet5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tabColor theme="9"/>
  </sheetPr>
  <dimension ref="A1"/>
  <sheetViews>
    <sheetView showGridLines="0" showRowColHeaders="0" workbookViewId="0">
      <pane xSplit="2" ySplit="8" topLeftCell="C9" activePane="bottomRight" state="frozen"/>
      <selection pane="topRight" activeCell="B1" sqref="B1"/>
      <selection pane="bottomLeft" activeCell="A6" sqref="A6"/>
      <selection pane="bottomRight" activeCell="B2" sqref="B2"/>
    </sheetView>
  </sheetViews>
  <sheetFormatPr defaultRowHeight="15.0" baseColWidth="10"/>
  <cols>
    <col min="1" max="1" width="1.5" hidden="0" customWidth="1"/>
    <col min="2" max="2" width="35.83203125" hidden="0" customWidth="1"/>
  </cols>
  <sheetData>
    <row r="1" ht="9" customHeight="1"/>
    <row r="2" ht="39.950000000000003" customHeight="1">
      <c r="B2" s="56"/>
      <c r="C2" s="47" t="s">
        <v>0</v>
      </c>
      <c r="D2" s="48"/>
      <c r="E2" s="48"/>
      <c r="F2" s="48"/>
      <c r="G2" s="48"/>
      <c r="H2" s="48"/>
      <c r="I2" s="48"/>
      <c r="J2" s="48"/>
      <c r="K2" s="48"/>
      <c r="L2" s="48"/>
      <c r="M2" s="48"/>
      <c r="N2" s="59"/>
    </row>
    <row r="3" ht="6.95" customHeight="1">
      <c r="B3" s="32"/>
      <c r="N3" s="34"/>
    </row>
    <row r="4" ht="13.5" customHeight="1">
      <c r="B4" s="50" t="s">
        <v>2723</v>
      </c>
      <c r="N4" s="34"/>
    </row>
    <row r="5" ht="12" customHeight="1">
      <c r="B5" s="53" t="s">
        <v>36</v>
      </c>
      <c r="N5" s="34"/>
    </row>
    <row r="6" ht="6.95" customHeight="1">
      <c r="B6" s="51"/>
      <c r="C6" s="41"/>
      <c r="D6" s="42"/>
      <c r="E6" s="42"/>
      <c r="F6" s="42"/>
      <c r="G6" s="42"/>
      <c r="H6" s="42"/>
      <c r="I6" s="42"/>
      <c r="J6" s="42"/>
      <c r="K6" s="42"/>
      <c r="L6" s="42"/>
      <c r="M6" s="42"/>
      <c r="N6" s="34"/>
    </row>
    <row r="7" ht="12" customHeight="1">
      <c r="B7" s="54"/>
      <c r="C7" s="45" t="s">
        <v>67</v>
      </c>
      <c r="D7" s="45" t="s">
        <v>68</v>
      </c>
      <c r="E7" s="45" t="s">
        <v>69</v>
      </c>
      <c r="F7" s="45" t="s">
        <v>70</v>
      </c>
      <c r="G7" s="45" t="s">
        <v>71</v>
      </c>
      <c r="H7" s="45" t="s">
        <v>72</v>
      </c>
      <c r="I7" s="45" t="s">
        <v>73</v>
      </c>
      <c r="J7" s="45" t="s">
        <v>74</v>
      </c>
      <c r="K7" s="45" t="s">
        <v>75</v>
      </c>
      <c r="L7" s="45" t="s">
        <v>76</v>
      </c>
      <c r="M7" s="45" t="s">
        <v>77</v>
      </c>
      <c r="N7" s="57" t="s">
        <v>78</v>
      </c>
    </row>
    <row r="8">
      <c r="B8" s="49"/>
      <c r="C8" s="43" t="s">
        <v>54</v>
      </c>
      <c r="D8" s="44"/>
      <c r="E8" s="44"/>
      <c r="F8" s="44"/>
      <c r="G8" s="44"/>
      <c r="H8" s="44"/>
      <c r="I8" s="44"/>
      <c r="J8" s="44"/>
      <c r="K8" s="44"/>
      <c r="L8" s="44"/>
      <c r="M8" s="44"/>
      <c r="N8" s="34"/>
    </row>
    <row r="9">
      <c r="B9" s="65" t="s">
        <v>146</v>
      </c>
      <c r="C9" s="61"/>
      <c r="D9" s="61"/>
      <c r="E9" s="61"/>
      <c r="F9" s="61"/>
      <c r="G9" s="61"/>
      <c r="H9" s="61"/>
      <c r="I9" s="61"/>
      <c r="J9" s="61"/>
      <c r="K9" s="61"/>
      <c r="L9" s="61"/>
      <c r="M9" s="61"/>
      <c r="N9" s="68"/>
    </row>
    <row r="10">
      <c r="B10" s="63" t="s">
        <v>147</v>
      </c>
      <c r="C10" s="62" t="s">
        <v>702</v>
      </c>
      <c r="D10" s="62" t="s">
        <v>1016</v>
      </c>
      <c r="E10" s="62" t="s">
        <v>625</v>
      </c>
      <c r="F10" s="62" t="s">
        <v>702</v>
      </c>
      <c r="G10" s="62" t="s">
        <v>1014</v>
      </c>
      <c r="H10" s="62" t="s">
        <v>1014</v>
      </c>
      <c r="I10" s="62" t="s">
        <v>1016</v>
      </c>
      <c r="J10" s="62" t="s">
        <v>702</v>
      </c>
      <c r="K10" s="62" t="s">
        <v>626</v>
      </c>
      <c r="L10" s="62" t="s">
        <v>1012</v>
      </c>
      <c r="M10" s="62" t="s">
        <v>702</v>
      </c>
      <c r="N10" s="69" t="s">
        <v>633</v>
      </c>
    </row>
    <row r="11">
      <c r="B11" s="64" t="s">
        <v>160</v>
      </c>
      <c r="C11" s="60" t="s">
        <v>702</v>
      </c>
      <c r="D11" s="60" t="s">
        <v>702</v>
      </c>
      <c r="E11" s="60" t="s">
        <v>1016</v>
      </c>
      <c r="F11" s="60" t="s">
        <v>1014</v>
      </c>
      <c r="G11" s="60" t="s">
        <v>626</v>
      </c>
      <c r="H11" s="60" t="s">
        <v>627</v>
      </c>
      <c r="I11" s="60" t="s">
        <v>1015</v>
      </c>
      <c r="J11" s="60" t="s">
        <v>625</v>
      </c>
      <c r="K11" s="60" t="s">
        <v>625</v>
      </c>
      <c r="L11" s="60" t="s">
        <v>1018</v>
      </c>
      <c r="M11" s="60" t="s">
        <v>1018</v>
      </c>
      <c r="N11" s="67" t="s">
        <v>1115</v>
      </c>
    </row>
    <row r="12">
      <c r="B12" s="63" t="s">
        <v>173</v>
      </c>
      <c r="C12" s="62" t="s">
        <v>1014</v>
      </c>
      <c r="D12" s="62" t="s">
        <v>1008</v>
      </c>
      <c r="E12" s="62" t="s">
        <v>1007</v>
      </c>
      <c r="F12" s="62" t="s">
        <v>1015</v>
      </c>
      <c r="G12" s="62" t="s">
        <v>629</v>
      </c>
      <c r="H12" s="62" t="s">
        <v>1022</v>
      </c>
      <c r="I12" s="62" t="s">
        <v>628</v>
      </c>
      <c r="J12" s="62" t="s">
        <v>626</v>
      </c>
      <c r="K12" s="62" t="s">
        <v>1022</v>
      </c>
      <c r="L12" s="62" t="s">
        <v>632</v>
      </c>
      <c r="M12" s="62" t="s">
        <v>2081</v>
      </c>
      <c r="N12" s="69" t="s">
        <v>2081</v>
      </c>
    </row>
    <row r="13">
      <c r="B13" s="65" t="s">
        <v>186</v>
      </c>
      <c r="C13" s="61"/>
      <c r="D13" s="61"/>
      <c r="E13" s="61"/>
      <c r="F13" s="61"/>
      <c r="G13" s="61"/>
      <c r="H13" s="61"/>
      <c r="I13" s="61"/>
      <c r="J13" s="61"/>
      <c r="K13" s="61"/>
      <c r="L13" s="61"/>
      <c r="M13" s="61"/>
      <c r="N13" s="68"/>
    </row>
    <row r="14">
      <c r="B14" s="63" t="s">
        <v>147</v>
      </c>
      <c r="C14" s="62" t="s">
        <v>420</v>
      </c>
      <c r="D14" s="62" t="s">
        <v>2724</v>
      </c>
      <c r="E14" s="62" t="s">
        <v>2725</v>
      </c>
      <c r="F14" s="62" t="s">
        <v>2726</v>
      </c>
      <c r="G14" s="62" t="s">
        <v>2683</v>
      </c>
      <c r="H14" s="62" t="s">
        <v>2727</v>
      </c>
      <c r="I14" s="62" t="s">
        <v>2728</v>
      </c>
      <c r="J14" s="62" t="s">
        <v>2729</v>
      </c>
      <c r="K14" s="62" t="s">
        <v>2730</v>
      </c>
      <c r="L14" s="62" t="s">
        <v>2731</v>
      </c>
      <c r="M14" s="62" t="s">
        <v>2732</v>
      </c>
      <c r="N14" s="69" t="s">
        <v>2733</v>
      </c>
    </row>
    <row r="15">
      <c r="B15" s="64" t="s">
        <v>160</v>
      </c>
      <c r="C15" s="60" t="s">
        <v>2734</v>
      </c>
      <c r="D15" s="60" t="s">
        <v>2735</v>
      </c>
      <c r="E15" s="60" t="s">
        <v>2736</v>
      </c>
      <c r="F15" s="60" t="s">
        <v>2737</v>
      </c>
      <c r="G15" s="60" t="s">
        <v>2738</v>
      </c>
      <c r="H15" s="60" t="s">
        <v>2739</v>
      </c>
      <c r="I15" s="60" t="s">
        <v>2740</v>
      </c>
      <c r="J15" s="60" t="s">
        <v>1122</v>
      </c>
      <c r="K15" s="60" t="s">
        <v>1372</v>
      </c>
      <c r="L15" s="60" t="s">
        <v>2741</v>
      </c>
      <c r="M15" s="60" t="s">
        <v>2742</v>
      </c>
      <c r="N15" s="67" t="s">
        <v>2743</v>
      </c>
    </row>
    <row r="16">
      <c r="B16" s="66" t="s">
        <v>173</v>
      </c>
      <c r="C16" s="46" t="s">
        <v>2744</v>
      </c>
      <c r="D16" s="46" t="s">
        <v>2745</v>
      </c>
      <c r="E16" s="46" t="s">
        <v>2746</v>
      </c>
      <c r="F16" s="46" t="s">
        <v>150</v>
      </c>
      <c r="G16" s="46" t="s">
        <v>2747</v>
      </c>
      <c r="H16" s="46" t="s">
        <v>2748</v>
      </c>
      <c r="I16" s="46" t="s">
        <v>2749</v>
      </c>
      <c r="J16" s="46" t="s">
        <v>2750</v>
      </c>
      <c r="K16" s="46" t="s">
        <v>2751</v>
      </c>
      <c r="L16" s="46" t="s">
        <v>2752</v>
      </c>
      <c r="M16" s="46" t="s">
        <v>2753</v>
      </c>
      <c r="N16" s="58" t="s">
        <v>2754</v>
      </c>
    </row>
    <row r="17">
      <c r="B17" t="s">
        <v>223</v>
      </c>
    </row>
    <row r="18">
      <c r="B18" t="s">
        <v>224</v>
      </c>
    </row>
  </sheetData>
  <sheetProtection selectLockedCells="0" selectUnlockedCells="0" objects="1" sheet="1"/>
  <mergeCells count="14">
    <mergeCell ref="C2:N2"/>
    <mergeCell ref="C8:N8"/>
    <mergeCell ref="C7:C7"/>
    <mergeCell ref="D7:D7"/>
    <mergeCell ref="E7:E7"/>
    <mergeCell ref="F7:F7"/>
    <mergeCell ref="G7:G7"/>
    <mergeCell ref="H7:H7"/>
    <mergeCell ref="I7:I7"/>
    <mergeCell ref="J7:J7"/>
    <mergeCell ref="K7:K7"/>
    <mergeCell ref="L7:L7"/>
    <mergeCell ref="M7:M7"/>
    <mergeCell ref="N7:N7"/>
  </mergeCells>
  <hyperlinks>
    <hyperlink ref="C2:J2" display="TOC" location="TOC!A1"/>
    <hyperlink ref="C2" display="Table of Contents" location="'Table of contents'!A1"/>
  </hyperlinks>
  <pageMargins left="0.7" right="0.7" top="0.75" bottom="0.75" header="0.3" footer="0.3"/>
  <pageSetup paperSize="9" orientation="portrait" r:id="rId2"/>
  <drawing r:id="rId1"/>
</worksheet>
</file>

<file path=xl/worksheets/sheet5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tabColor theme="9"/>
  </sheetPr>
  <dimension ref="A1"/>
  <sheetViews>
    <sheetView showGridLines="0" showRowColHeaders="0" workbookViewId="0">
      <pane xSplit="2" ySplit="8" topLeftCell="C9" activePane="bottomRight" state="frozen"/>
      <selection pane="topRight" activeCell="B1" sqref="B1"/>
      <selection pane="bottomLeft" activeCell="A6" sqref="A6"/>
      <selection pane="bottomRight" activeCell="B2" sqref="B2"/>
    </sheetView>
  </sheetViews>
  <sheetFormatPr defaultRowHeight="15.0" baseColWidth="10"/>
  <cols>
    <col min="1" max="1" width="1.5" hidden="0" customWidth="1"/>
    <col min="2" max="2" width="35.83203125" hidden="0" customWidth="1"/>
  </cols>
  <sheetData>
    <row r="1" ht="9" customHeight="1"/>
    <row r="2" ht="39.950000000000003" customHeight="1">
      <c r="B2" s="56"/>
      <c r="C2" s="47" t="s">
        <v>0</v>
      </c>
      <c r="D2" s="48"/>
      <c r="E2" s="48"/>
      <c r="F2" s="48"/>
      <c r="G2" s="48"/>
      <c r="H2" s="48"/>
      <c r="I2" s="48"/>
      <c r="J2" s="48"/>
      <c r="K2" s="48"/>
      <c r="L2" s="48"/>
      <c r="M2" s="48"/>
      <c r="N2" s="48"/>
      <c r="O2" s="48"/>
      <c r="P2" s="48"/>
      <c r="Q2" s="48"/>
      <c r="R2" s="48"/>
      <c r="S2" s="48"/>
      <c r="T2" s="48"/>
      <c r="U2" s="48"/>
      <c r="V2" s="48"/>
      <c r="W2" s="48"/>
      <c r="X2" s="48"/>
      <c r="Y2" s="48"/>
      <c r="Z2" s="59"/>
    </row>
    <row r="3" ht="6.95" customHeight="1">
      <c r="B3" s="32"/>
      <c r="Z3" s="34"/>
    </row>
    <row r="4" ht="13.5" customHeight="1">
      <c r="B4" s="50" t="s">
        <v>2755</v>
      </c>
      <c r="Z4" s="34"/>
    </row>
    <row r="5" ht="12" customHeight="1">
      <c r="B5" s="53" t="s">
        <v>36</v>
      </c>
      <c r="Z5" s="34"/>
    </row>
    <row r="6" ht="6.95" customHeight="1">
      <c r="B6" s="51"/>
      <c r="C6" s="41"/>
      <c r="D6" s="42"/>
      <c r="E6" s="42"/>
      <c r="F6" s="42"/>
      <c r="G6" s="42"/>
      <c r="H6" s="42"/>
      <c r="I6" s="42"/>
      <c r="J6" s="42"/>
      <c r="K6" s="42"/>
      <c r="L6" s="42"/>
      <c r="M6" s="42"/>
      <c r="Z6" s="34"/>
    </row>
    <row r="7" ht="12" customHeight="1">
      <c r="B7" s="54"/>
      <c r="C7" s="45" t="s">
        <v>67</v>
      </c>
      <c r="D7" s="45" t="s">
        <v>67</v>
      </c>
      <c r="E7" s="45" t="s">
        <v>68</v>
      </c>
      <c r="F7" s="45" t="s">
        <v>68</v>
      </c>
      <c r="G7" s="45" t="s">
        <v>69</v>
      </c>
      <c r="H7" s="45" t="s">
        <v>69</v>
      </c>
      <c r="I7" s="45" t="s">
        <v>70</v>
      </c>
      <c r="J7" s="45" t="s">
        <v>70</v>
      </c>
      <c r="K7" s="45" t="s">
        <v>71</v>
      </c>
      <c r="L7" s="45" t="s">
        <v>71</v>
      </c>
      <c r="M7" s="45" t="s">
        <v>72</v>
      </c>
      <c r="N7" s="45" t="s">
        <v>72</v>
      </c>
      <c r="O7" s="45" t="s">
        <v>73</v>
      </c>
      <c r="P7" s="45" t="s">
        <v>73</v>
      </c>
      <c r="Q7" s="45" t="s">
        <v>74</v>
      </c>
      <c r="R7" s="45" t="s">
        <v>74</v>
      </c>
      <c r="S7" s="45" t="s">
        <v>75</v>
      </c>
      <c r="T7" s="45" t="s">
        <v>75</v>
      </c>
      <c r="U7" s="45" t="s">
        <v>76</v>
      </c>
      <c r="V7" s="45" t="s">
        <v>76</v>
      </c>
      <c r="W7" s="45" t="s">
        <v>77</v>
      </c>
      <c r="X7" s="45" t="s">
        <v>77</v>
      </c>
      <c r="Y7" s="45" t="s">
        <v>78</v>
      </c>
      <c r="Z7" s="57" t="s">
        <v>78</v>
      </c>
    </row>
    <row r="8">
      <c r="B8" s="49"/>
      <c r="C8" s="43" t="s">
        <v>226</v>
      </c>
      <c r="D8" s="44"/>
      <c r="E8" s="44"/>
      <c r="F8" s="44"/>
      <c r="G8" s="44"/>
      <c r="H8" s="44"/>
      <c r="I8" s="44"/>
      <c r="J8" s="44"/>
      <c r="K8" s="44"/>
      <c r="L8" s="44"/>
      <c r="M8" s="44"/>
      <c r="Z8" s="34"/>
    </row>
    <row r="9">
      <c r="B9" s="65" t="s">
        <v>146</v>
      </c>
      <c r="C9" s="61"/>
      <c r="D9" s="61"/>
      <c r="E9" s="61"/>
      <c r="F9" s="61"/>
      <c r="G9" s="61"/>
      <c r="H9" s="61"/>
      <c r="I9" s="61"/>
      <c r="J9" s="61"/>
      <c r="K9" s="61"/>
      <c r="L9" s="61"/>
      <c r="M9" s="61"/>
      <c r="N9" s="61"/>
      <c r="O9" s="61"/>
      <c r="P9" s="61"/>
      <c r="Q9" s="61"/>
      <c r="R9" s="61"/>
      <c r="S9" s="61"/>
      <c r="T9" s="61"/>
      <c r="U9" s="61"/>
      <c r="V9" s="61"/>
      <c r="W9" s="61"/>
      <c r="X9" s="61"/>
      <c r="Y9" s="61"/>
      <c r="Z9" s="68"/>
    </row>
    <row r="10">
      <c r="B10" s="63" t="s">
        <v>147</v>
      </c>
      <c r="C10" s="62" t="s">
        <v>702</v>
      </c>
      <c r="D10" s="62" t="s">
        <v>703</v>
      </c>
      <c r="E10" s="62" t="s">
        <v>702</v>
      </c>
      <c r="F10" s="62" t="s">
        <v>703</v>
      </c>
      <c r="G10" s="62" t="s">
        <v>702</v>
      </c>
      <c r="H10" s="62" t="s">
        <v>703</v>
      </c>
      <c r="I10" s="62" t="s">
        <v>702</v>
      </c>
      <c r="J10" s="62" t="s">
        <v>703</v>
      </c>
      <c r="K10" s="62" t="s">
        <v>702</v>
      </c>
      <c r="L10" s="62" t="s">
        <v>703</v>
      </c>
      <c r="M10" s="62" t="s">
        <v>702</v>
      </c>
      <c r="N10" s="62" t="s">
        <v>703</v>
      </c>
      <c r="O10" s="62" t="s">
        <v>702</v>
      </c>
      <c r="P10" s="62" t="s">
        <v>703</v>
      </c>
      <c r="Q10" s="62" t="s">
        <v>702</v>
      </c>
      <c r="R10" s="62" t="s">
        <v>703</v>
      </c>
      <c r="S10" s="62" t="s">
        <v>702</v>
      </c>
      <c r="T10" s="62" t="s">
        <v>703</v>
      </c>
      <c r="U10" s="62" t="s">
        <v>702</v>
      </c>
      <c r="V10" s="62" t="s">
        <v>703</v>
      </c>
      <c r="W10" s="62" t="s">
        <v>702</v>
      </c>
      <c r="X10" s="62" t="s">
        <v>703</v>
      </c>
      <c r="Y10" s="62" t="s">
        <v>702</v>
      </c>
      <c r="Z10" s="69" t="s">
        <v>703</v>
      </c>
    </row>
    <row r="11">
      <c r="B11" s="64" t="s">
        <v>160</v>
      </c>
      <c r="C11" s="60" t="s">
        <v>702</v>
      </c>
      <c r="D11" s="60" t="s">
        <v>703</v>
      </c>
      <c r="E11" s="60" t="s">
        <v>702</v>
      </c>
      <c r="F11" s="60" t="s">
        <v>703</v>
      </c>
      <c r="G11" s="60" t="s">
        <v>702</v>
      </c>
      <c r="H11" s="60" t="s">
        <v>703</v>
      </c>
      <c r="I11" s="60" t="s">
        <v>702</v>
      </c>
      <c r="J11" s="60" t="s">
        <v>703</v>
      </c>
      <c r="K11" s="60" t="s">
        <v>702</v>
      </c>
      <c r="L11" s="60" t="s">
        <v>703</v>
      </c>
      <c r="M11" s="60" t="s">
        <v>702</v>
      </c>
      <c r="N11" s="60" t="s">
        <v>703</v>
      </c>
      <c r="O11" s="60" t="s">
        <v>702</v>
      </c>
      <c r="P11" s="60" t="s">
        <v>703</v>
      </c>
      <c r="Q11" s="60" t="s">
        <v>702</v>
      </c>
      <c r="R11" s="60" t="s">
        <v>703</v>
      </c>
      <c r="S11" s="60" t="s">
        <v>702</v>
      </c>
      <c r="T11" s="60" t="s">
        <v>703</v>
      </c>
      <c r="U11" s="60" t="s">
        <v>702</v>
      </c>
      <c r="V11" s="60" t="s">
        <v>703</v>
      </c>
      <c r="W11" s="60" t="s">
        <v>702</v>
      </c>
      <c r="X11" s="60" t="s">
        <v>703</v>
      </c>
      <c r="Y11" s="60" t="s">
        <v>702</v>
      </c>
      <c r="Z11" s="67" t="s">
        <v>703</v>
      </c>
    </row>
    <row r="12">
      <c r="B12" s="63" t="s">
        <v>173</v>
      </c>
      <c r="C12" s="62" t="s">
        <v>702</v>
      </c>
      <c r="D12" s="62" t="s">
        <v>703</v>
      </c>
      <c r="E12" s="62" t="s">
        <v>702</v>
      </c>
      <c r="F12" s="62" t="s">
        <v>703</v>
      </c>
      <c r="G12" s="62" t="s">
        <v>702</v>
      </c>
      <c r="H12" s="62" t="s">
        <v>703</v>
      </c>
      <c r="I12" s="62" t="s">
        <v>702</v>
      </c>
      <c r="J12" s="62" t="s">
        <v>703</v>
      </c>
      <c r="K12" s="62" t="s">
        <v>702</v>
      </c>
      <c r="L12" s="62" t="s">
        <v>703</v>
      </c>
      <c r="M12" s="62" t="s">
        <v>702</v>
      </c>
      <c r="N12" s="62" t="s">
        <v>703</v>
      </c>
      <c r="O12" s="62" t="s">
        <v>702</v>
      </c>
      <c r="P12" s="62" t="s">
        <v>703</v>
      </c>
      <c r="Q12" s="62" t="s">
        <v>702</v>
      </c>
      <c r="R12" s="62" t="s">
        <v>703</v>
      </c>
      <c r="S12" s="62" t="s">
        <v>702</v>
      </c>
      <c r="T12" s="62" t="s">
        <v>703</v>
      </c>
      <c r="U12" s="62" t="s">
        <v>702</v>
      </c>
      <c r="V12" s="62" t="s">
        <v>703</v>
      </c>
      <c r="W12" s="62" t="s">
        <v>702</v>
      </c>
      <c r="X12" s="62" t="s">
        <v>703</v>
      </c>
      <c r="Y12" s="62" t="s">
        <v>702</v>
      </c>
      <c r="Z12" s="69" t="s">
        <v>703</v>
      </c>
    </row>
    <row r="13">
      <c r="B13" s="65" t="s">
        <v>186</v>
      </c>
      <c r="C13" s="61"/>
      <c r="D13" s="61"/>
      <c r="E13" s="61"/>
      <c r="F13" s="61"/>
      <c r="G13" s="61"/>
      <c r="H13" s="61"/>
      <c r="I13" s="61"/>
      <c r="J13" s="61"/>
      <c r="K13" s="61"/>
      <c r="L13" s="61"/>
      <c r="M13" s="61"/>
      <c r="N13" s="61"/>
      <c r="O13" s="61"/>
      <c r="P13" s="61"/>
      <c r="Q13" s="61"/>
      <c r="R13" s="61"/>
      <c r="S13" s="61"/>
      <c r="T13" s="61"/>
      <c r="U13" s="61"/>
      <c r="V13" s="61"/>
      <c r="W13" s="61"/>
      <c r="X13" s="61"/>
      <c r="Y13" s="61"/>
      <c r="Z13" s="68"/>
    </row>
    <row r="14">
      <c r="B14" s="63" t="s">
        <v>147</v>
      </c>
      <c r="C14" s="62" t="s">
        <v>1174</v>
      </c>
      <c r="D14" s="62" t="s">
        <v>2756</v>
      </c>
      <c r="E14" s="62" t="s">
        <v>1174</v>
      </c>
      <c r="F14" s="62" t="s">
        <v>2717</v>
      </c>
      <c r="G14" s="62" t="s">
        <v>1178</v>
      </c>
      <c r="H14" s="62" t="s">
        <v>2719</v>
      </c>
      <c r="I14" s="62" t="s">
        <v>1174</v>
      </c>
      <c r="J14" s="62" t="s">
        <v>2717</v>
      </c>
      <c r="K14" s="62" t="s">
        <v>1168</v>
      </c>
      <c r="L14" s="62" t="s">
        <v>2757</v>
      </c>
      <c r="M14" s="62" t="s">
        <v>1172</v>
      </c>
      <c r="N14" s="62" t="s">
        <v>1173</v>
      </c>
      <c r="O14" s="62" t="s">
        <v>1172</v>
      </c>
      <c r="P14" s="62" t="s">
        <v>1173</v>
      </c>
      <c r="Q14" s="62" t="s">
        <v>1178</v>
      </c>
      <c r="R14" s="62" t="s">
        <v>2719</v>
      </c>
      <c r="S14" s="62" t="s">
        <v>1168</v>
      </c>
      <c r="T14" s="62" t="s">
        <v>1171</v>
      </c>
      <c r="U14" s="62" t="s">
        <v>1190</v>
      </c>
      <c r="V14" s="62" t="s">
        <v>1094</v>
      </c>
      <c r="W14" s="62" t="s">
        <v>1192</v>
      </c>
      <c r="X14" s="62" t="s">
        <v>1985</v>
      </c>
      <c r="Y14" s="62" t="s">
        <v>1190</v>
      </c>
      <c r="Z14" s="69" t="s">
        <v>1094</v>
      </c>
    </row>
    <row r="15">
      <c r="B15" s="64" t="s">
        <v>160</v>
      </c>
      <c r="C15" s="60" t="s">
        <v>1863</v>
      </c>
      <c r="D15" s="60" t="s">
        <v>1871</v>
      </c>
      <c r="E15" s="60" t="s">
        <v>1863</v>
      </c>
      <c r="F15" s="60" t="s">
        <v>1183</v>
      </c>
      <c r="G15" s="60" t="s">
        <v>1174</v>
      </c>
      <c r="H15" s="60" t="s">
        <v>1175</v>
      </c>
      <c r="I15" s="60" t="s">
        <v>1178</v>
      </c>
      <c r="J15" s="60" t="s">
        <v>2719</v>
      </c>
      <c r="K15" s="60" t="s">
        <v>1172</v>
      </c>
      <c r="L15" s="60" t="s">
        <v>1176</v>
      </c>
      <c r="M15" s="60" t="s">
        <v>1863</v>
      </c>
      <c r="N15" s="60" t="s">
        <v>1183</v>
      </c>
      <c r="O15" s="60" t="s">
        <v>1174</v>
      </c>
      <c r="P15" s="60" t="s">
        <v>1175</v>
      </c>
      <c r="Q15" s="60" t="s">
        <v>1172</v>
      </c>
      <c r="R15" s="60" t="s">
        <v>1177</v>
      </c>
      <c r="S15" s="60" t="s">
        <v>1987</v>
      </c>
      <c r="T15" s="60" t="s">
        <v>1177</v>
      </c>
      <c r="U15" s="60" t="s">
        <v>1192</v>
      </c>
      <c r="V15" s="60" t="s">
        <v>1985</v>
      </c>
      <c r="W15" s="60" t="s">
        <v>2758</v>
      </c>
      <c r="X15" s="60" t="s">
        <v>2718</v>
      </c>
      <c r="Y15" s="60" t="s">
        <v>2758</v>
      </c>
      <c r="Z15" s="67" t="s">
        <v>1177</v>
      </c>
    </row>
    <row r="16">
      <c r="B16" s="66" t="s">
        <v>173</v>
      </c>
      <c r="C16" s="46" t="s">
        <v>1174</v>
      </c>
      <c r="D16" s="46" t="s">
        <v>1181</v>
      </c>
      <c r="E16" s="46" t="s">
        <v>1174</v>
      </c>
      <c r="F16" s="46" t="s">
        <v>1181</v>
      </c>
      <c r="G16" s="46" t="s">
        <v>1178</v>
      </c>
      <c r="H16" s="46" t="s">
        <v>2759</v>
      </c>
      <c r="I16" s="46" t="s">
        <v>1178</v>
      </c>
      <c r="J16" s="46" t="s">
        <v>2759</v>
      </c>
      <c r="K16" s="46" t="s">
        <v>1987</v>
      </c>
      <c r="L16" s="46" t="s">
        <v>1988</v>
      </c>
      <c r="M16" s="46" t="s">
        <v>1174</v>
      </c>
      <c r="N16" s="46" t="s">
        <v>2760</v>
      </c>
      <c r="O16" s="46" t="s">
        <v>1178</v>
      </c>
      <c r="P16" s="46" t="s">
        <v>2415</v>
      </c>
      <c r="Q16" s="46" t="s">
        <v>1172</v>
      </c>
      <c r="R16" s="46" t="s">
        <v>2761</v>
      </c>
      <c r="S16" s="46" t="s">
        <v>1168</v>
      </c>
      <c r="T16" s="46" t="s">
        <v>1989</v>
      </c>
      <c r="U16" s="46" t="s">
        <v>2762</v>
      </c>
      <c r="V16" s="46" t="s">
        <v>2413</v>
      </c>
      <c r="W16" s="46" t="s">
        <v>1990</v>
      </c>
      <c r="X16" s="46" t="s">
        <v>2763</v>
      </c>
      <c r="Y16" s="46" t="s">
        <v>1192</v>
      </c>
      <c r="Z16" s="58" t="s">
        <v>1986</v>
      </c>
    </row>
    <row r="17">
      <c r="B17" t="s">
        <v>223</v>
      </c>
    </row>
    <row r="18">
      <c r="B18" t="s">
        <v>224</v>
      </c>
    </row>
  </sheetData>
  <sheetProtection selectLockedCells="0" selectUnlockedCells="0" objects="1" sheet="1"/>
  <mergeCells count="14">
    <mergeCell ref="C2:Z2"/>
    <mergeCell ref="C8:Z8"/>
    <mergeCell ref="C7:D7"/>
    <mergeCell ref="E7:F7"/>
    <mergeCell ref="G7:H7"/>
    <mergeCell ref="I7:J7"/>
    <mergeCell ref="K7:L7"/>
    <mergeCell ref="M7:N7"/>
    <mergeCell ref="O7:P7"/>
    <mergeCell ref="Q7:R7"/>
    <mergeCell ref="S7:T7"/>
    <mergeCell ref="U7:V7"/>
    <mergeCell ref="W7:X7"/>
    <mergeCell ref="Y7:Z7"/>
  </mergeCells>
  <hyperlinks>
    <hyperlink ref="C2:J2" display="TOC" location="TOC!A1"/>
    <hyperlink ref="C2" display="Table of Contents" location="'Table of contents'!A1"/>
  </hyperlinks>
  <pageMargins left="0.7" right="0.7" top="0.75" bottom="0.75" header="0.3" footer="0.3"/>
  <pageSetup paperSize="9" orientation="portrait" r:id="rId2"/>
  <drawing r:id="rId1"/>
</worksheet>
</file>

<file path=xl/worksheets/sheet5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tabColor theme="9"/>
  </sheetPr>
  <dimension ref="A1"/>
  <sheetViews>
    <sheetView showGridLines="0" showRowColHeaders="0" workbookViewId="0">
      <pane xSplit="2" ySplit="8" topLeftCell="C9" activePane="bottomRight" state="frozen"/>
      <selection pane="topRight" activeCell="B1" sqref="B1"/>
      <selection pane="bottomLeft" activeCell="A6" sqref="A6"/>
      <selection pane="bottomRight" activeCell="B2" sqref="B2"/>
    </sheetView>
  </sheetViews>
  <sheetFormatPr defaultRowHeight="15.0" baseColWidth="10"/>
  <cols>
    <col min="1" max="1" width="1.5" hidden="0" customWidth="1"/>
    <col min="2" max="2" width="35.83203125" hidden="0" customWidth="1"/>
  </cols>
  <sheetData>
    <row r="1" ht="9" customHeight="1"/>
    <row r="2" ht="39.950000000000003" customHeight="1">
      <c r="B2" s="56"/>
      <c r="C2" s="47" t="s">
        <v>0</v>
      </c>
      <c r="D2" s="48"/>
      <c r="E2" s="48"/>
      <c r="F2" s="48"/>
      <c r="G2" s="48"/>
      <c r="H2" s="48"/>
      <c r="I2" s="48"/>
      <c r="J2" s="48"/>
      <c r="K2" s="48"/>
      <c r="L2" s="48"/>
      <c r="M2" s="48"/>
      <c r="N2" s="59"/>
    </row>
    <row r="3" ht="6.95" customHeight="1">
      <c r="B3" s="32"/>
      <c r="N3" s="34"/>
    </row>
    <row r="4" ht="13.5" customHeight="1">
      <c r="B4" s="50" t="s">
        <v>2764</v>
      </c>
      <c r="N4" s="34"/>
    </row>
    <row r="5" ht="12" customHeight="1">
      <c r="B5" s="53" t="s">
        <v>36</v>
      </c>
      <c r="N5" s="34"/>
    </row>
    <row r="6" ht="6.95" customHeight="1">
      <c r="B6" s="51"/>
      <c r="C6" s="41"/>
      <c r="D6" s="42"/>
      <c r="E6" s="42"/>
      <c r="F6" s="42"/>
      <c r="G6" s="42"/>
      <c r="H6" s="42"/>
      <c r="I6" s="42"/>
      <c r="J6" s="42"/>
      <c r="K6" s="42"/>
      <c r="L6" s="42"/>
      <c r="M6" s="42"/>
      <c r="N6" s="34"/>
    </row>
    <row r="7" ht="12" customHeight="1">
      <c r="B7" s="54"/>
      <c r="C7" s="45" t="s">
        <v>67</v>
      </c>
      <c r="D7" s="45" t="s">
        <v>68</v>
      </c>
      <c r="E7" s="45" t="s">
        <v>69</v>
      </c>
      <c r="F7" s="45" t="s">
        <v>70</v>
      </c>
      <c r="G7" s="45" t="s">
        <v>71</v>
      </c>
      <c r="H7" s="45" t="s">
        <v>72</v>
      </c>
      <c r="I7" s="45" t="s">
        <v>73</v>
      </c>
      <c r="J7" s="45" t="s">
        <v>74</v>
      </c>
      <c r="K7" s="45" t="s">
        <v>75</v>
      </c>
      <c r="L7" s="45" t="s">
        <v>76</v>
      </c>
      <c r="M7" s="45" t="s">
        <v>77</v>
      </c>
      <c r="N7" s="57" t="s">
        <v>78</v>
      </c>
    </row>
    <row r="8">
      <c r="B8" s="49"/>
      <c r="C8" s="43" t="s">
        <v>54</v>
      </c>
      <c r="D8" s="44"/>
      <c r="E8" s="44"/>
      <c r="F8" s="44"/>
      <c r="G8" s="44"/>
      <c r="H8" s="44"/>
      <c r="I8" s="44"/>
      <c r="J8" s="44"/>
      <c r="K8" s="44"/>
      <c r="L8" s="44"/>
      <c r="M8" s="44"/>
      <c r="N8" s="34"/>
    </row>
    <row r="9">
      <c r="B9" s="65" t="s">
        <v>146</v>
      </c>
      <c r="C9" s="61"/>
      <c r="D9" s="61"/>
      <c r="E9" s="61"/>
      <c r="F9" s="61"/>
      <c r="G9" s="61"/>
      <c r="H9" s="61"/>
      <c r="I9" s="61"/>
      <c r="J9" s="61"/>
      <c r="K9" s="61"/>
      <c r="L9" s="61"/>
      <c r="M9" s="61"/>
      <c r="N9" s="68"/>
    </row>
    <row r="10">
      <c r="B10" s="63" t="s">
        <v>147</v>
      </c>
      <c r="C10" s="62" t="s">
        <v>1013</v>
      </c>
      <c r="D10" s="62" t="s">
        <v>628</v>
      </c>
      <c r="E10" s="62" t="s">
        <v>625</v>
      </c>
      <c r="F10" s="62" t="s">
        <v>1021</v>
      </c>
      <c r="G10" s="62" t="s">
        <v>618</v>
      </c>
      <c r="H10" s="62" t="s">
        <v>1358</v>
      </c>
      <c r="I10" s="62" t="s">
        <v>631</v>
      </c>
      <c r="J10" s="62" t="s">
        <v>1351</v>
      </c>
      <c r="K10" s="62" t="s">
        <v>631</v>
      </c>
      <c r="L10" s="62" t="s">
        <v>1353</v>
      </c>
      <c r="M10" s="62" t="s">
        <v>2417</v>
      </c>
      <c r="N10" s="69" t="s">
        <v>1526</v>
      </c>
    </row>
    <row r="11">
      <c r="B11" s="64" t="s">
        <v>160</v>
      </c>
      <c r="C11" s="60" t="s">
        <v>1014</v>
      </c>
      <c r="D11" s="60" t="s">
        <v>627</v>
      </c>
      <c r="E11" s="60" t="s">
        <v>627</v>
      </c>
      <c r="F11" s="60" t="s">
        <v>1014</v>
      </c>
      <c r="G11" s="60" t="s">
        <v>1007</v>
      </c>
      <c r="H11" s="60" t="s">
        <v>1015</v>
      </c>
      <c r="I11" s="60" t="s">
        <v>625</v>
      </c>
      <c r="J11" s="60" t="s">
        <v>1023</v>
      </c>
      <c r="K11" s="60" t="s">
        <v>631</v>
      </c>
      <c r="L11" s="60" t="s">
        <v>634</v>
      </c>
      <c r="M11" s="60" t="s">
        <v>1011</v>
      </c>
      <c r="N11" s="67" t="s">
        <v>633</v>
      </c>
    </row>
    <row r="12">
      <c r="B12" s="63" t="s">
        <v>173</v>
      </c>
      <c r="C12" s="62" t="s">
        <v>1351</v>
      </c>
      <c r="D12" s="62" t="s">
        <v>1020</v>
      </c>
      <c r="E12" s="62" t="s">
        <v>631</v>
      </c>
      <c r="F12" s="62" t="s">
        <v>619</v>
      </c>
      <c r="G12" s="62" t="s">
        <v>95</v>
      </c>
      <c r="H12" s="62" t="s">
        <v>81</v>
      </c>
      <c r="I12" s="62" t="s">
        <v>1352</v>
      </c>
      <c r="J12" s="62" t="s">
        <v>81</v>
      </c>
      <c r="K12" s="62" t="s">
        <v>88</v>
      </c>
      <c r="L12" s="62" t="s">
        <v>1201</v>
      </c>
      <c r="M12" s="62" t="s">
        <v>1199</v>
      </c>
      <c r="N12" s="69" t="s">
        <v>1197</v>
      </c>
    </row>
    <row r="13">
      <c r="B13" s="65" t="s">
        <v>186</v>
      </c>
      <c r="C13" s="61"/>
      <c r="D13" s="61"/>
      <c r="E13" s="61"/>
      <c r="F13" s="61"/>
      <c r="G13" s="61"/>
      <c r="H13" s="61"/>
      <c r="I13" s="61"/>
      <c r="J13" s="61"/>
      <c r="K13" s="61"/>
      <c r="L13" s="61"/>
      <c r="M13" s="61"/>
      <c r="N13" s="68"/>
    </row>
    <row r="14">
      <c r="B14" s="63" t="s">
        <v>147</v>
      </c>
      <c r="C14" s="62" t="s">
        <v>2765</v>
      </c>
      <c r="D14" s="62" t="s">
        <v>2766</v>
      </c>
      <c r="E14" s="62" t="s">
        <v>2767</v>
      </c>
      <c r="F14" s="62" t="s">
        <v>2751</v>
      </c>
      <c r="G14" s="62" t="s">
        <v>2768</v>
      </c>
      <c r="H14" s="62" t="s">
        <v>2769</v>
      </c>
      <c r="I14" s="62" t="s">
        <v>2770</v>
      </c>
      <c r="J14" s="62" t="s">
        <v>2771</v>
      </c>
      <c r="K14" s="62" t="s">
        <v>2772</v>
      </c>
      <c r="L14" s="62" t="s">
        <v>2773</v>
      </c>
      <c r="M14" s="62" t="s">
        <v>2774</v>
      </c>
      <c r="N14" s="69" t="s">
        <v>2775</v>
      </c>
    </row>
    <row r="15">
      <c r="B15" s="64" t="s">
        <v>160</v>
      </c>
      <c r="C15" s="60" t="s">
        <v>2776</v>
      </c>
      <c r="D15" s="60" t="s">
        <v>1132</v>
      </c>
      <c r="E15" s="60" t="s">
        <v>2777</v>
      </c>
      <c r="F15" s="60" t="s">
        <v>2778</v>
      </c>
      <c r="G15" s="60" t="s">
        <v>2779</v>
      </c>
      <c r="H15" s="60" t="s">
        <v>2780</v>
      </c>
      <c r="I15" s="60" t="s">
        <v>2781</v>
      </c>
      <c r="J15" s="60" t="s">
        <v>1038</v>
      </c>
      <c r="K15" s="60" t="s">
        <v>2782</v>
      </c>
      <c r="L15" s="60" t="s">
        <v>2783</v>
      </c>
      <c r="M15" s="60" t="s">
        <v>2784</v>
      </c>
      <c r="N15" s="67" t="s">
        <v>2785</v>
      </c>
    </row>
    <row r="16">
      <c r="B16" s="66" t="s">
        <v>173</v>
      </c>
      <c r="C16" s="46" t="s">
        <v>2786</v>
      </c>
      <c r="D16" s="46" t="s">
        <v>2787</v>
      </c>
      <c r="E16" s="46" t="s">
        <v>2788</v>
      </c>
      <c r="F16" s="46" t="s">
        <v>2789</v>
      </c>
      <c r="G16" s="46" t="s">
        <v>2096</v>
      </c>
      <c r="H16" s="46" t="s">
        <v>2790</v>
      </c>
      <c r="I16" s="46" t="s">
        <v>2791</v>
      </c>
      <c r="J16" s="46" t="s">
        <v>2792</v>
      </c>
      <c r="K16" s="46" t="s">
        <v>2793</v>
      </c>
      <c r="L16" s="46" t="s">
        <v>2794</v>
      </c>
      <c r="M16" s="46" t="s">
        <v>2795</v>
      </c>
      <c r="N16" s="58" t="s">
        <v>2796</v>
      </c>
    </row>
    <row r="17">
      <c r="B17" t="s">
        <v>223</v>
      </c>
    </row>
    <row r="18">
      <c r="B18" t="s">
        <v>224</v>
      </c>
    </row>
  </sheetData>
  <sheetProtection selectLockedCells="0" selectUnlockedCells="0" objects="1" sheet="1"/>
  <mergeCells count="14">
    <mergeCell ref="C2:N2"/>
    <mergeCell ref="C8:N8"/>
    <mergeCell ref="C7:C7"/>
    <mergeCell ref="D7:D7"/>
    <mergeCell ref="E7:E7"/>
    <mergeCell ref="F7:F7"/>
    <mergeCell ref="G7:G7"/>
    <mergeCell ref="H7:H7"/>
    <mergeCell ref="I7:I7"/>
    <mergeCell ref="J7:J7"/>
    <mergeCell ref="K7:K7"/>
    <mergeCell ref="L7:L7"/>
    <mergeCell ref="M7:M7"/>
    <mergeCell ref="N7:N7"/>
  </mergeCells>
  <hyperlinks>
    <hyperlink ref="C2:J2" display="TOC" location="TOC!A1"/>
    <hyperlink ref="C2" display="Table of Contents" location="'Table of contents'!A1"/>
  </hyperlinks>
  <pageMargins left="0.7" right="0.7" top="0.75" bottom="0.75" header="0.3" footer="0.3"/>
  <pageSetup paperSize="9" orientation="portrait" r:id="rId2"/>
  <drawing r:id="rId1"/>
</worksheet>
</file>

<file path=xl/worksheets/sheet5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tabColor theme="9"/>
  </sheetPr>
  <dimension ref="A1"/>
  <sheetViews>
    <sheetView showGridLines="0" showRowColHeaders="0" workbookViewId="0">
      <pane xSplit="2" ySplit="8" topLeftCell="C9" activePane="bottomRight" state="frozen"/>
      <selection pane="topRight" activeCell="B1" sqref="B1"/>
      <selection pane="bottomLeft" activeCell="A6" sqref="A6"/>
      <selection pane="bottomRight" activeCell="B2" sqref="B2"/>
    </sheetView>
  </sheetViews>
  <sheetFormatPr defaultRowHeight="15.0" baseColWidth="10"/>
  <cols>
    <col min="1" max="1" width="1.5" hidden="0" customWidth="1"/>
    <col min="2" max="2" width="35.83203125" hidden="0" customWidth="1"/>
  </cols>
  <sheetData>
    <row r="1" ht="9" customHeight="1"/>
    <row r="2" ht="39.950000000000003" customHeight="1">
      <c r="B2" s="56"/>
      <c r="C2" s="47" t="s">
        <v>0</v>
      </c>
      <c r="D2" s="48"/>
      <c r="E2" s="48"/>
      <c r="F2" s="48"/>
      <c r="G2" s="48"/>
      <c r="H2" s="48"/>
      <c r="I2" s="48"/>
      <c r="J2" s="48"/>
      <c r="K2" s="48"/>
      <c r="L2" s="48"/>
      <c r="M2" s="48"/>
      <c r="N2" s="48"/>
      <c r="O2" s="48"/>
      <c r="P2" s="48"/>
      <c r="Q2" s="48"/>
      <c r="R2" s="48"/>
      <c r="S2" s="48"/>
      <c r="T2" s="48"/>
      <c r="U2" s="48"/>
      <c r="V2" s="48"/>
      <c r="W2" s="48"/>
      <c r="X2" s="48"/>
      <c r="Y2" s="48"/>
      <c r="Z2" s="59"/>
    </row>
    <row r="3" ht="6.95" customHeight="1">
      <c r="B3" s="32"/>
      <c r="Z3" s="34"/>
    </row>
    <row r="4" ht="13.5" customHeight="1">
      <c r="B4" s="50" t="s">
        <v>2797</v>
      </c>
      <c r="Z4" s="34"/>
    </row>
    <row r="5" ht="12" customHeight="1">
      <c r="B5" s="53" t="s">
        <v>36</v>
      </c>
      <c r="Z5" s="34"/>
    </row>
    <row r="6" ht="6.95" customHeight="1">
      <c r="B6" s="51"/>
      <c r="C6" s="41"/>
      <c r="D6" s="42"/>
      <c r="E6" s="42"/>
      <c r="F6" s="42"/>
      <c r="G6" s="42"/>
      <c r="H6" s="42"/>
      <c r="I6" s="42"/>
      <c r="J6" s="42"/>
      <c r="K6" s="42"/>
      <c r="L6" s="42"/>
      <c r="M6" s="42"/>
      <c r="Z6" s="34"/>
    </row>
    <row r="7" ht="12" customHeight="1">
      <c r="B7" s="54"/>
      <c r="C7" s="45" t="s">
        <v>67</v>
      </c>
      <c r="D7" s="45" t="s">
        <v>67</v>
      </c>
      <c r="E7" s="45" t="s">
        <v>68</v>
      </c>
      <c r="F7" s="45" t="s">
        <v>68</v>
      </c>
      <c r="G7" s="45" t="s">
        <v>69</v>
      </c>
      <c r="H7" s="45" t="s">
        <v>69</v>
      </c>
      <c r="I7" s="45" t="s">
        <v>70</v>
      </c>
      <c r="J7" s="45" t="s">
        <v>70</v>
      </c>
      <c r="K7" s="45" t="s">
        <v>71</v>
      </c>
      <c r="L7" s="45" t="s">
        <v>71</v>
      </c>
      <c r="M7" s="45" t="s">
        <v>72</v>
      </c>
      <c r="N7" s="45" t="s">
        <v>72</v>
      </c>
      <c r="O7" s="45" t="s">
        <v>73</v>
      </c>
      <c r="P7" s="45" t="s">
        <v>73</v>
      </c>
      <c r="Q7" s="45" t="s">
        <v>74</v>
      </c>
      <c r="R7" s="45" t="s">
        <v>74</v>
      </c>
      <c r="S7" s="45" t="s">
        <v>75</v>
      </c>
      <c r="T7" s="45" t="s">
        <v>75</v>
      </c>
      <c r="U7" s="45" t="s">
        <v>76</v>
      </c>
      <c r="V7" s="45" t="s">
        <v>76</v>
      </c>
      <c r="W7" s="45" t="s">
        <v>77</v>
      </c>
      <c r="X7" s="45" t="s">
        <v>77</v>
      </c>
      <c r="Y7" s="45" t="s">
        <v>78</v>
      </c>
      <c r="Z7" s="57" t="s">
        <v>78</v>
      </c>
    </row>
    <row r="8">
      <c r="B8" s="49"/>
      <c r="C8" s="43" t="s">
        <v>226</v>
      </c>
      <c r="D8" s="44"/>
      <c r="E8" s="44"/>
      <c r="F8" s="44"/>
      <c r="G8" s="44"/>
      <c r="H8" s="44"/>
      <c r="I8" s="44"/>
      <c r="J8" s="44"/>
      <c r="K8" s="44"/>
      <c r="L8" s="44"/>
      <c r="M8" s="44"/>
      <c r="Z8" s="34"/>
    </row>
    <row r="9">
      <c r="B9" s="65" t="s">
        <v>146</v>
      </c>
      <c r="C9" s="61"/>
      <c r="D9" s="61"/>
      <c r="E9" s="61"/>
      <c r="F9" s="61"/>
      <c r="G9" s="61"/>
      <c r="H9" s="61"/>
      <c r="I9" s="61"/>
      <c r="J9" s="61"/>
      <c r="K9" s="61"/>
      <c r="L9" s="61"/>
      <c r="M9" s="61"/>
      <c r="N9" s="61"/>
      <c r="O9" s="61"/>
      <c r="P9" s="61"/>
      <c r="Q9" s="61"/>
      <c r="R9" s="61"/>
      <c r="S9" s="61"/>
      <c r="T9" s="61"/>
      <c r="U9" s="61"/>
      <c r="V9" s="61"/>
      <c r="W9" s="61"/>
      <c r="X9" s="61"/>
      <c r="Y9" s="61"/>
      <c r="Z9" s="68"/>
    </row>
    <row r="10">
      <c r="B10" s="63" t="s">
        <v>147</v>
      </c>
      <c r="C10" s="62" t="s">
        <v>702</v>
      </c>
      <c r="D10" s="62" t="s">
        <v>703</v>
      </c>
      <c r="E10" s="62" t="s">
        <v>702</v>
      </c>
      <c r="F10" s="62" t="s">
        <v>703</v>
      </c>
      <c r="G10" s="62" t="s">
        <v>702</v>
      </c>
      <c r="H10" s="62" t="s">
        <v>703</v>
      </c>
      <c r="I10" s="62" t="s">
        <v>702</v>
      </c>
      <c r="J10" s="62" t="s">
        <v>703</v>
      </c>
      <c r="K10" s="62" t="s">
        <v>2798</v>
      </c>
      <c r="L10" s="62" t="s">
        <v>2799</v>
      </c>
      <c r="M10" s="62" t="s">
        <v>114</v>
      </c>
      <c r="N10" s="62" t="s">
        <v>2800</v>
      </c>
      <c r="O10" s="62" t="s">
        <v>702</v>
      </c>
      <c r="P10" s="62" t="s">
        <v>703</v>
      </c>
      <c r="Q10" s="62" t="s">
        <v>1416</v>
      </c>
      <c r="R10" s="62" t="s">
        <v>2801</v>
      </c>
      <c r="S10" s="62" t="s">
        <v>702</v>
      </c>
      <c r="T10" s="62" t="s">
        <v>703</v>
      </c>
      <c r="U10" s="62" t="s">
        <v>2802</v>
      </c>
      <c r="V10" s="62" t="s">
        <v>2803</v>
      </c>
      <c r="W10" s="62" t="s">
        <v>720</v>
      </c>
      <c r="X10" s="62" t="s">
        <v>2804</v>
      </c>
      <c r="Y10" s="62" t="s">
        <v>2805</v>
      </c>
      <c r="Z10" s="69" t="s">
        <v>2806</v>
      </c>
    </row>
    <row r="11">
      <c r="B11" s="64" t="s">
        <v>160</v>
      </c>
      <c r="C11" s="60" t="s">
        <v>702</v>
      </c>
      <c r="D11" s="60" t="s">
        <v>703</v>
      </c>
      <c r="E11" s="60" t="s">
        <v>702</v>
      </c>
      <c r="F11" s="60" t="s">
        <v>703</v>
      </c>
      <c r="G11" s="60" t="s">
        <v>702</v>
      </c>
      <c r="H11" s="60" t="s">
        <v>703</v>
      </c>
      <c r="I11" s="60" t="s">
        <v>702</v>
      </c>
      <c r="J11" s="60" t="s">
        <v>703</v>
      </c>
      <c r="K11" s="60" t="s">
        <v>702</v>
      </c>
      <c r="L11" s="60" t="s">
        <v>703</v>
      </c>
      <c r="M11" s="60" t="s">
        <v>702</v>
      </c>
      <c r="N11" s="60" t="s">
        <v>703</v>
      </c>
      <c r="O11" s="60" t="s">
        <v>702</v>
      </c>
      <c r="P11" s="60" t="s">
        <v>703</v>
      </c>
      <c r="Q11" s="60" t="s">
        <v>702</v>
      </c>
      <c r="R11" s="60" t="s">
        <v>703</v>
      </c>
      <c r="S11" s="60" t="s">
        <v>702</v>
      </c>
      <c r="T11" s="60" t="s">
        <v>703</v>
      </c>
      <c r="U11" s="60" t="s">
        <v>702</v>
      </c>
      <c r="V11" s="60" t="s">
        <v>703</v>
      </c>
      <c r="W11" s="60" t="s">
        <v>702</v>
      </c>
      <c r="X11" s="60" t="s">
        <v>703</v>
      </c>
      <c r="Y11" s="60" t="s">
        <v>702</v>
      </c>
      <c r="Z11" s="67" t="s">
        <v>703</v>
      </c>
    </row>
    <row r="12">
      <c r="B12" s="63" t="s">
        <v>173</v>
      </c>
      <c r="C12" s="62" t="s">
        <v>1154</v>
      </c>
      <c r="D12" s="62" t="s">
        <v>2807</v>
      </c>
      <c r="E12" s="62" t="s">
        <v>755</v>
      </c>
      <c r="F12" s="62" t="s">
        <v>2808</v>
      </c>
      <c r="G12" s="62" t="s">
        <v>702</v>
      </c>
      <c r="H12" s="62" t="s">
        <v>703</v>
      </c>
      <c r="I12" s="62" t="s">
        <v>1154</v>
      </c>
      <c r="J12" s="62" t="s">
        <v>2809</v>
      </c>
      <c r="K12" s="62" t="s">
        <v>106</v>
      </c>
      <c r="L12" s="62" t="s">
        <v>2810</v>
      </c>
      <c r="M12" s="62" t="s">
        <v>1587</v>
      </c>
      <c r="N12" s="62" t="s">
        <v>2811</v>
      </c>
      <c r="O12" s="62" t="s">
        <v>758</v>
      </c>
      <c r="P12" s="62" t="s">
        <v>2812</v>
      </c>
      <c r="Q12" s="62" t="s">
        <v>116</v>
      </c>
      <c r="R12" s="62" t="s">
        <v>2813</v>
      </c>
      <c r="S12" s="62" t="s">
        <v>134</v>
      </c>
      <c r="T12" s="62" t="s">
        <v>2814</v>
      </c>
      <c r="U12" s="62" t="s">
        <v>2038</v>
      </c>
      <c r="V12" s="62" t="s">
        <v>2815</v>
      </c>
      <c r="W12" s="62" t="s">
        <v>2802</v>
      </c>
      <c r="X12" s="62" t="s">
        <v>2816</v>
      </c>
      <c r="Y12" s="62" t="s">
        <v>2072</v>
      </c>
      <c r="Z12" s="69" t="s">
        <v>2817</v>
      </c>
    </row>
    <row r="13">
      <c r="B13" s="65" t="s">
        <v>186</v>
      </c>
      <c r="C13" s="61"/>
      <c r="D13" s="61"/>
      <c r="E13" s="61"/>
      <c r="F13" s="61"/>
      <c r="G13" s="61"/>
      <c r="H13" s="61"/>
      <c r="I13" s="61"/>
      <c r="J13" s="61"/>
      <c r="K13" s="61"/>
      <c r="L13" s="61"/>
      <c r="M13" s="61"/>
      <c r="N13" s="61"/>
      <c r="O13" s="61"/>
      <c r="P13" s="61"/>
      <c r="Q13" s="61"/>
      <c r="R13" s="61"/>
      <c r="S13" s="61"/>
      <c r="T13" s="61"/>
      <c r="U13" s="61"/>
      <c r="V13" s="61"/>
      <c r="W13" s="61"/>
      <c r="X13" s="61"/>
      <c r="Y13" s="61"/>
      <c r="Z13" s="68"/>
    </row>
    <row r="14">
      <c r="B14" s="63" t="s">
        <v>147</v>
      </c>
      <c r="C14" s="62" t="s">
        <v>2155</v>
      </c>
      <c r="D14" s="62" t="s">
        <v>2818</v>
      </c>
      <c r="E14" s="62" t="s">
        <v>132</v>
      </c>
      <c r="F14" s="62" t="s">
        <v>2819</v>
      </c>
      <c r="G14" s="62" t="s">
        <v>129</v>
      </c>
      <c r="H14" s="62" t="s">
        <v>2820</v>
      </c>
      <c r="I14" s="62" t="s">
        <v>704</v>
      </c>
      <c r="J14" s="62" t="s">
        <v>2821</v>
      </c>
      <c r="K14" s="62" t="s">
        <v>2155</v>
      </c>
      <c r="L14" s="62" t="s">
        <v>2822</v>
      </c>
      <c r="M14" s="62" t="s">
        <v>139</v>
      </c>
      <c r="N14" s="62" t="s">
        <v>2823</v>
      </c>
      <c r="O14" s="62" t="s">
        <v>2155</v>
      </c>
      <c r="P14" s="62" t="s">
        <v>2468</v>
      </c>
      <c r="Q14" s="62" t="s">
        <v>1563</v>
      </c>
      <c r="R14" s="62" t="s">
        <v>2822</v>
      </c>
      <c r="S14" s="62" t="s">
        <v>112</v>
      </c>
      <c r="T14" s="62" t="s">
        <v>2824</v>
      </c>
      <c r="U14" s="62" t="s">
        <v>2026</v>
      </c>
      <c r="V14" s="62" t="s">
        <v>2144</v>
      </c>
      <c r="W14" s="62" t="s">
        <v>1405</v>
      </c>
      <c r="X14" s="62" t="s">
        <v>2824</v>
      </c>
      <c r="Y14" s="62" t="s">
        <v>700</v>
      </c>
      <c r="Z14" s="69" t="s">
        <v>2825</v>
      </c>
    </row>
    <row r="15">
      <c r="B15" s="64" t="s">
        <v>160</v>
      </c>
      <c r="C15" s="60" t="s">
        <v>1087</v>
      </c>
      <c r="D15" s="60" t="s">
        <v>1073</v>
      </c>
      <c r="E15" s="60" t="s">
        <v>1109</v>
      </c>
      <c r="F15" s="60" t="s">
        <v>2407</v>
      </c>
      <c r="G15" s="60" t="s">
        <v>1072</v>
      </c>
      <c r="H15" s="60" t="s">
        <v>2406</v>
      </c>
      <c r="I15" s="60" t="s">
        <v>1087</v>
      </c>
      <c r="J15" s="60" t="s">
        <v>1073</v>
      </c>
      <c r="K15" s="60" t="s">
        <v>1072</v>
      </c>
      <c r="L15" s="60" t="s">
        <v>2406</v>
      </c>
      <c r="M15" s="60" t="s">
        <v>1918</v>
      </c>
      <c r="N15" s="60" t="s">
        <v>1167</v>
      </c>
      <c r="O15" s="60" t="s">
        <v>1163</v>
      </c>
      <c r="P15" s="60" t="s">
        <v>1164</v>
      </c>
      <c r="Q15" s="60" t="s">
        <v>1931</v>
      </c>
      <c r="R15" s="60" t="s">
        <v>2826</v>
      </c>
      <c r="S15" s="60" t="s">
        <v>1083</v>
      </c>
      <c r="T15" s="60" t="s">
        <v>1160</v>
      </c>
      <c r="U15" s="60" t="s">
        <v>2077</v>
      </c>
      <c r="V15" s="60" t="s">
        <v>2827</v>
      </c>
      <c r="W15" s="60" t="s">
        <v>2063</v>
      </c>
      <c r="X15" s="60" t="s">
        <v>2828</v>
      </c>
      <c r="Y15" s="60" t="s">
        <v>1940</v>
      </c>
      <c r="Z15" s="67" t="s">
        <v>2829</v>
      </c>
    </row>
    <row r="16">
      <c r="B16" s="66" t="s">
        <v>173</v>
      </c>
      <c r="C16" s="46" t="s">
        <v>1594</v>
      </c>
      <c r="D16" s="46" t="s">
        <v>2070</v>
      </c>
      <c r="E16" s="46" t="s">
        <v>1594</v>
      </c>
      <c r="F16" s="46" t="s">
        <v>1595</v>
      </c>
      <c r="G16" s="46" t="s">
        <v>1594</v>
      </c>
      <c r="H16" s="46" t="s">
        <v>1614</v>
      </c>
      <c r="I16" s="46" t="s">
        <v>1064</v>
      </c>
      <c r="J16" s="46" t="s">
        <v>1607</v>
      </c>
      <c r="K16" s="46" t="s">
        <v>1591</v>
      </c>
      <c r="L16" s="46" t="s">
        <v>1604</v>
      </c>
      <c r="M16" s="46" t="s">
        <v>1594</v>
      </c>
      <c r="N16" s="46" t="s">
        <v>1614</v>
      </c>
      <c r="O16" s="46" t="s">
        <v>2066</v>
      </c>
      <c r="P16" s="46" t="s">
        <v>2074</v>
      </c>
      <c r="Q16" s="46" t="s">
        <v>116</v>
      </c>
      <c r="R16" s="46" t="s">
        <v>1602</v>
      </c>
      <c r="S16" s="46" t="s">
        <v>134</v>
      </c>
      <c r="T16" s="46" t="s">
        <v>2830</v>
      </c>
      <c r="U16" s="46" t="s">
        <v>2831</v>
      </c>
      <c r="V16" s="46" t="s">
        <v>2832</v>
      </c>
      <c r="W16" s="46" t="s">
        <v>2833</v>
      </c>
      <c r="X16" s="46" t="s">
        <v>2834</v>
      </c>
      <c r="Y16" s="46" t="s">
        <v>2072</v>
      </c>
      <c r="Z16" s="58" t="s">
        <v>1602</v>
      </c>
    </row>
    <row r="17">
      <c r="B17" t="s">
        <v>223</v>
      </c>
    </row>
    <row r="18">
      <c r="B18" t="s">
        <v>224</v>
      </c>
    </row>
  </sheetData>
  <sheetProtection selectLockedCells="0" selectUnlockedCells="0" objects="1" sheet="1"/>
  <mergeCells count="14">
    <mergeCell ref="C2:Z2"/>
    <mergeCell ref="C8:Z8"/>
    <mergeCell ref="C7:D7"/>
    <mergeCell ref="E7:F7"/>
    <mergeCell ref="G7:H7"/>
    <mergeCell ref="I7:J7"/>
    <mergeCell ref="K7:L7"/>
    <mergeCell ref="M7:N7"/>
    <mergeCell ref="O7:P7"/>
    <mergeCell ref="Q7:R7"/>
    <mergeCell ref="S7:T7"/>
    <mergeCell ref="U7:V7"/>
    <mergeCell ref="W7:X7"/>
    <mergeCell ref="Y7:Z7"/>
  </mergeCells>
  <hyperlinks>
    <hyperlink ref="C2:J2" display="TOC" location="TOC!A1"/>
    <hyperlink ref="C2" display="Table of Contents" location="'Table of contents'!A1"/>
  </hyperlinks>
  <pageMargins left="0.7" right="0.7" top="0.75" bottom="0.75" header="0.3" footer="0.3"/>
  <pageSetup paperSize="9" orientation="portrait" r:id="rId2"/>
  <drawing r:id="rId1"/>
</worksheet>
</file>

<file path=xl/worksheets/sheet5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tabColor theme="9"/>
  </sheetPr>
  <dimension ref="A1"/>
  <sheetViews>
    <sheetView showGridLines="0" showRowColHeaders="0" workbookViewId="0">
      <pane xSplit="2" ySplit="8" topLeftCell="C9" activePane="bottomRight" state="frozen"/>
      <selection pane="topRight" activeCell="B1" sqref="B1"/>
      <selection pane="bottomLeft" activeCell="A6" sqref="A6"/>
      <selection pane="bottomRight" activeCell="B2" sqref="B2"/>
    </sheetView>
  </sheetViews>
  <sheetFormatPr defaultRowHeight="15.0" baseColWidth="10"/>
  <cols>
    <col min="1" max="1" width="1.5" hidden="0" customWidth="1"/>
    <col min="2" max="2" width="35.83203125" hidden="0" customWidth="1"/>
  </cols>
  <sheetData>
    <row r="1" ht="9" customHeight="1"/>
    <row r="2" ht="39.950000000000003" customHeight="1">
      <c r="B2" s="56"/>
      <c r="C2" s="47" t="s">
        <v>0</v>
      </c>
      <c r="D2" s="48"/>
      <c r="E2" s="48"/>
      <c r="F2" s="48"/>
      <c r="G2" s="48"/>
      <c r="H2" s="48"/>
      <c r="I2" s="48"/>
      <c r="J2" s="48"/>
      <c r="K2" s="48"/>
      <c r="L2" s="48"/>
      <c r="M2" s="48"/>
      <c r="N2" s="59"/>
    </row>
    <row r="3" ht="6.95" customHeight="1">
      <c r="B3" s="32"/>
      <c r="N3" s="34"/>
    </row>
    <row r="4" ht="13.5" customHeight="1">
      <c r="B4" s="50" t="s">
        <v>2835</v>
      </c>
      <c r="N4" s="34"/>
    </row>
    <row r="5" ht="12" customHeight="1">
      <c r="B5" s="53" t="s">
        <v>36</v>
      </c>
      <c r="N5" s="34"/>
    </row>
    <row r="6" ht="6.95" customHeight="1">
      <c r="B6" s="51"/>
      <c r="C6" s="41"/>
      <c r="D6" s="42"/>
      <c r="E6" s="42"/>
      <c r="F6" s="42"/>
      <c r="G6" s="42"/>
      <c r="H6" s="42"/>
      <c r="I6" s="42"/>
      <c r="J6" s="42"/>
      <c r="K6" s="42"/>
      <c r="L6" s="42"/>
      <c r="M6" s="42"/>
      <c r="N6" s="34"/>
    </row>
    <row r="7" ht="12" customHeight="1">
      <c r="B7" s="54"/>
      <c r="C7" s="45" t="s">
        <v>67</v>
      </c>
      <c r="D7" s="45" t="s">
        <v>68</v>
      </c>
      <c r="E7" s="45" t="s">
        <v>69</v>
      </c>
      <c r="F7" s="45" t="s">
        <v>70</v>
      </c>
      <c r="G7" s="45" t="s">
        <v>71</v>
      </c>
      <c r="H7" s="45" t="s">
        <v>72</v>
      </c>
      <c r="I7" s="45" t="s">
        <v>73</v>
      </c>
      <c r="J7" s="45" t="s">
        <v>74</v>
      </c>
      <c r="K7" s="45" t="s">
        <v>75</v>
      </c>
      <c r="L7" s="45" t="s">
        <v>76</v>
      </c>
      <c r="M7" s="45" t="s">
        <v>77</v>
      </c>
      <c r="N7" s="57" t="s">
        <v>78</v>
      </c>
    </row>
    <row r="8">
      <c r="B8" s="49"/>
      <c r="C8" s="43" t="s">
        <v>54</v>
      </c>
      <c r="D8" s="44"/>
      <c r="E8" s="44"/>
      <c r="F8" s="44"/>
      <c r="G8" s="44"/>
      <c r="H8" s="44"/>
      <c r="I8" s="44"/>
      <c r="J8" s="44"/>
      <c r="K8" s="44"/>
      <c r="L8" s="44"/>
      <c r="M8" s="44"/>
      <c r="N8" s="34"/>
    </row>
    <row r="9">
      <c r="B9" s="65" t="s">
        <v>146</v>
      </c>
      <c r="C9" s="61"/>
      <c r="D9" s="61"/>
      <c r="E9" s="61"/>
      <c r="F9" s="61"/>
      <c r="G9" s="61"/>
      <c r="H9" s="61"/>
      <c r="I9" s="61"/>
      <c r="J9" s="61"/>
      <c r="K9" s="61"/>
      <c r="L9" s="61"/>
      <c r="M9" s="61"/>
      <c r="N9" s="68"/>
    </row>
    <row r="10">
      <c r="B10" s="63" t="s">
        <v>147</v>
      </c>
      <c r="C10" s="62" t="s">
        <v>702</v>
      </c>
      <c r="D10" s="62" t="s">
        <v>1015</v>
      </c>
      <c r="E10" s="62" t="s">
        <v>702</v>
      </c>
      <c r="F10" s="62" t="s">
        <v>1015</v>
      </c>
      <c r="G10" s="62" t="s">
        <v>1015</v>
      </c>
      <c r="H10" s="62" t="s">
        <v>627</v>
      </c>
      <c r="I10" s="62" t="s">
        <v>1008</v>
      </c>
      <c r="J10" s="62" t="s">
        <v>1015</v>
      </c>
      <c r="K10" s="62" t="s">
        <v>1013</v>
      </c>
      <c r="L10" s="62" t="s">
        <v>1357</v>
      </c>
      <c r="M10" s="62" t="s">
        <v>1010</v>
      </c>
      <c r="N10" s="69" t="s">
        <v>633</v>
      </c>
    </row>
    <row r="11">
      <c r="B11" s="64" t="s">
        <v>160</v>
      </c>
      <c r="C11" s="60" t="s">
        <v>1021</v>
      </c>
      <c r="D11" s="60" t="s">
        <v>1021</v>
      </c>
      <c r="E11" s="60" t="s">
        <v>626</v>
      </c>
      <c r="F11" s="60" t="s">
        <v>1007</v>
      </c>
      <c r="G11" s="60" t="s">
        <v>1019</v>
      </c>
      <c r="H11" s="60" t="s">
        <v>1020</v>
      </c>
      <c r="I11" s="60" t="s">
        <v>627</v>
      </c>
      <c r="J11" s="60" t="s">
        <v>629</v>
      </c>
      <c r="K11" s="60" t="s">
        <v>1021</v>
      </c>
      <c r="L11" s="60" t="s">
        <v>1523</v>
      </c>
      <c r="M11" s="60" t="s">
        <v>1200</v>
      </c>
      <c r="N11" s="67" t="s">
        <v>1353</v>
      </c>
    </row>
    <row r="12">
      <c r="B12" s="63" t="s">
        <v>173</v>
      </c>
      <c r="C12" s="62" t="s">
        <v>630</v>
      </c>
      <c r="D12" s="62" t="s">
        <v>1116</v>
      </c>
      <c r="E12" s="62" t="s">
        <v>628</v>
      </c>
      <c r="F12" s="62" t="s">
        <v>1351</v>
      </c>
      <c r="G12" s="62" t="s">
        <v>618</v>
      </c>
      <c r="H12" s="62" t="s">
        <v>80</v>
      </c>
      <c r="I12" s="62" t="s">
        <v>1351</v>
      </c>
      <c r="J12" s="62" t="s">
        <v>1020</v>
      </c>
      <c r="K12" s="62" t="s">
        <v>1117</v>
      </c>
      <c r="L12" s="62" t="s">
        <v>2836</v>
      </c>
      <c r="M12" s="62" t="s">
        <v>1360</v>
      </c>
      <c r="N12" s="69" t="s">
        <v>1200</v>
      </c>
    </row>
    <row r="13">
      <c r="B13" s="65" t="s">
        <v>186</v>
      </c>
      <c r="C13" s="61"/>
      <c r="D13" s="61"/>
      <c r="E13" s="61"/>
      <c r="F13" s="61"/>
      <c r="G13" s="61"/>
      <c r="H13" s="61"/>
      <c r="I13" s="61"/>
      <c r="J13" s="61"/>
      <c r="K13" s="61"/>
      <c r="L13" s="61"/>
      <c r="M13" s="61"/>
      <c r="N13" s="68"/>
    </row>
    <row r="14">
      <c r="B14" s="63" t="s">
        <v>147</v>
      </c>
      <c r="C14" s="62" t="s">
        <v>1958</v>
      </c>
      <c r="D14" s="62" t="s">
        <v>1832</v>
      </c>
      <c r="E14" s="62" t="s">
        <v>2837</v>
      </c>
      <c r="F14" s="62" t="s">
        <v>2838</v>
      </c>
      <c r="G14" s="62" t="s">
        <v>2839</v>
      </c>
      <c r="H14" s="62" t="s">
        <v>2840</v>
      </c>
      <c r="I14" s="62" t="s">
        <v>2841</v>
      </c>
      <c r="J14" s="62" t="s">
        <v>2842</v>
      </c>
      <c r="K14" s="62" t="s">
        <v>2843</v>
      </c>
      <c r="L14" s="62" t="s">
        <v>2844</v>
      </c>
      <c r="M14" s="62" t="s">
        <v>2845</v>
      </c>
      <c r="N14" s="69" t="s">
        <v>2846</v>
      </c>
    </row>
    <row r="15">
      <c r="B15" s="64" t="s">
        <v>160</v>
      </c>
      <c r="C15" s="60" t="s">
        <v>2847</v>
      </c>
      <c r="D15" s="60" t="s">
        <v>1376</v>
      </c>
      <c r="E15" s="60" t="s">
        <v>2745</v>
      </c>
      <c r="F15" s="60" t="s">
        <v>2848</v>
      </c>
      <c r="G15" s="60" t="s">
        <v>2849</v>
      </c>
      <c r="H15" s="60" t="s">
        <v>2675</v>
      </c>
      <c r="I15" s="60" t="s">
        <v>2850</v>
      </c>
      <c r="J15" s="60" t="s">
        <v>2851</v>
      </c>
      <c r="K15" s="60" t="s">
        <v>2395</v>
      </c>
      <c r="L15" s="60" t="s">
        <v>2852</v>
      </c>
      <c r="M15" s="60" t="s">
        <v>2853</v>
      </c>
      <c r="N15" s="67" t="s">
        <v>2854</v>
      </c>
    </row>
    <row r="16">
      <c r="B16" s="66" t="s">
        <v>173</v>
      </c>
      <c r="C16" s="46" t="s">
        <v>2855</v>
      </c>
      <c r="D16" s="46" t="s">
        <v>1366</v>
      </c>
      <c r="E16" s="46" t="s">
        <v>2856</v>
      </c>
      <c r="F16" s="46" t="s">
        <v>2857</v>
      </c>
      <c r="G16" s="46" t="s">
        <v>2858</v>
      </c>
      <c r="H16" s="46" t="s">
        <v>2859</v>
      </c>
      <c r="I16" s="46" t="s">
        <v>2860</v>
      </c>
      <c r="J16" s="46" t="s">
        <v>2861</v>
      </c>
      <c r="K16" s="46" t="s">
        <v>2862</v>
      </c>
      <c r="L16" s="46" t="s">
        <v>2863</v>
      </c>
      <c r="M16" s="46" t="s">
        <v>2864</v>
      </c>
      <c r="N16" s="58" t="s">
        <v>2865</v>
      </c>
    </row>
    <row r="17">
      <c r="B17" t="s">
        <v>223</v>
      </c>
    </row>
    <row r="18">
      <c r="B18" t="s">
        <v>224</v>
      </c>
    </row>
  </sheetData>
  <sheetProtection selectLockedCells="0" selectUnlockedCells="0" objects="1" sheet="1"/>
  <mergeCells count="14">
    <mergeCell ref="C2:N2"/>
    <mergeCell ref="C8:N8"/>
    <mergeCell ref="C7:C7"/>
    <mergeCell ref="D7:D7"/>
    <mergeCell ref="E7:E7"/>
    <mergeCell ref="F7:F7"/>
    <mergeCell ref="G7:G7"/>
    <mergeCell ref="H7:H7"/>
    <mergeCell ref="I7:I7"/>
    <mergeCell ref="J7:J7"/>
    <mergeCell ref="K7:K7"/>
    <mergeCell ref="L7:L7"/>
    <mergeCell ref="M7:M7"/>
    <mergeCell ref="N7:N7"/>
  </mergeCells>
  <hyperlinks>
    <hyperlink ref="C2:J2" display="TOC" location="TOC!A1"/>
    <hyperlink ref="C2" display="Table of Contents" location="'Table of contents'!A1"/>
  </hyperlinks>
  <pageMargins left="0.7" right="0.7" top="0.75" bottom="0.75" header="0.3" footer="0.3"/>
  <pageSetup paperSize="9" orientation="portrait" r:id="rId2"/>
  <drawing r:id="rId1"/>
</worksheet>
</file>

<file path=xl/worksheets/sheet5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tabColor theme="9"/>
  </sheetPr>
  <dimension ref="A1"/>
  <sheetViews>
    <sheetView showGridLines="0" showRowColHeaders="0" workbookViewId="0">
      <pane xSplit="2" ySplit="8" topLeftCell="C9" activePane="bottomRight" state="frozen"/>
      <selection pane="topRight" activeCell="B1" sqref="B1"/>
      <selection pane="bottomLeft" activeCell="A6" sqref="A6"/>
      <selection pane="bottomRight" activeCell="B2" sqref="B2"/>
    </sheetView>
  </sheetViews>
  <sheetFormatPr defaultRowHeight="15.0" baseColWidth="10"/>
  <cols>
    <col min="1" max="1" width="1.5" hidden="0" customWidth="1"/>
    <col min="2" max="2" width="35.83203125" hidden="0" customWidth="1"/>
  </cols>
  <sheetData>
    <row r="1" ht="9" customHeight="1"/>
    <row r="2" ht="39.950000000000003" customHeight="1">
      <c r="B2" s="56"/>
      <c r="C2" s="47" t="s">
        <v>0</v>
      </c>
      <c r="D2" s="48"/>
      <c r="E2" s="48"/>
      <c r="F2" s="48"/>
      <c r="G2" s="48"/>
      <c r="H2" s="48"/>
      <c r="I2" s="48"/>
      <c r="J2" s="48"/>
      <c r="K2" s="48"/>
      <c r="L2" s="48"/>
      <c r="M2" s="48"/>
      <c r="N2" s="48"/>
      <c r="O2" s="48"/>
      <c r="P2" s="48"/>
      <c r="Q2" s="48"/>
      <c r="R2" s="48"/>
      <c r="S2" s="48"/>
      <c r="T2" s="48"/>
      <c r="U2" s="48"/>
      <c r="V2" s="48"/>
      <c r="W2" s="48"/>
      <c r="X2" s="48"/>
      <c r="Y2" s="48"/>
      <c r="Z2" s="59"/>
    </row>
    <row r="3" ht="6.95" customHeight="1">
      <c r="B3" s="32"/>
      <c r="Z3" s="34"/>
    </row>
    <row r="4" ht="13.5" customHeight="1">
      <c r="B4" s="50" t="s">
        <v>2866</v>
      </c>
      <c r="Z4" s="34"/>
    </row>
    <row r="5" ht="12" customHeight="1">
      <c r="B5" s="53" t="s">
        <v>36</v>
      </c>
      <c r="Z5" s="34"/>
    </row>
    <row r="6" ht="6.95" customHeight="1">
      <c r="B6" s="51"/>
      <c r="C6" s="41"/>
      <c r="D6" s="42"/>
      <c r="E6" s="42"/>
      <c r="F6" s="42"/>
      <c r="G6" s="42"/>
      <c r="H6" s="42"/>
      <c r="I6" s="42"/>
      <c r="J6" s="42"/>
      <c r="K6" s="42"/>
      <c r="L6" s="42"/>
      <c r="M6" s="42"/>
      <c r="Z6" s="34"/>
    </row>
    <row r="7" ht="12" customHeight="1">
      <c r="B7" s="54"/>
      <c r="C7" s="45" t="s">
        <v>67</v>
      </c>
      <c r="D7" s="45" t="s">
        <v>67</v>
      </c>
      <c r="E7" s="45" t="s">
        <v>68</v>
      </c>
      <c r="F7" s="45" t="s">
        <v>68</v>
      </c>
      <c r="G7" s="45" t="s">
        <v>69</v>
      </c>
      <c r="H7" s="45" t="s">
        <v>69</v>
      </c>
      <c r="I7" s="45" t="s">
        <v>70</v>
      </c>
      <c r="J7" s="45" t="s">
        <v>70</v>
      </c>
      <c r="K7" s="45" t="s">
        <v>71</v>
      </c>
      <c r="L7" s="45" t="s">
        <v>71</v>
      </c>
      <c r="M7" s="45" t="s">
        <v>72</v>
      </c>
      <c r="N7" s="45" t="s">
        <v>72</v>
      </c>
      <c r="O7" s="45" t="s">
        <v>73</v>
      </c>
      <c r="P7" s="45" t="s">
        <v>73</v>
      </c>
      <c r="Q7" s="45" t="s">
        <v>74</v>
      </c>
      <c r="R7" s="45" t="s">
        <v>74</v>
      </c>
      <c r="S7" s="45" t="s">
        <v>75</v>
      </c>
      <c r="T7" s="45" t="s">
        <v>75</v>
      </c>
      <c r="U7" s="45" t="s">
        <v>76</v>
      </c>
      <c r="V7" s="45" t="s">
        <v>76</v>
      </c>
      <c r="W7" s="45" t="s">
        <v>77</v>
      </c>
      <c r="X7" s="45" t="s">
        <v>77</v>
      </c>
      <c r="Y7" s="45" t="s">
        <v>78</v>
      </c>
      <c r="Z7" s="57" t="s">
        <v>78</v>
      </c>
    </row>
    <row r="8">
      <c r="B8" s="49"/>
      <c r="C8" s="43" t="s">
        <v>226</v>
      </c>
      <c r="D8" s="44"/>
      <c r="E8" s="44"/>
      <c r="F8" s="44"/>
      <c r="G8" s="44"/>
      <c r="H8" s="44"/>
      <c r="I8" s="44"/>
      <c r="J8" s="44"/>
      <c r="K8" s="44"/>
      <c r="L8" s="44"/>
      <c r="M8" s="44"/>
      <c r="Z8" s="34"/>
    </row>
    <row r="9">
      <c r="B9" s="65" t="s">
        <v>146</v>
      </c>
      <c r="C9" s="61"/>
      <c r="D9" s="61"/>
      <c r="E9" s="61"/>
      <c r="F9" s="61"/>
      <c r="G9" s="61"/>
      <c r="H9" s="61"/>
      <c r="I9" s="61"/>
      <c r="J9" s="61"/>
      <c r="K9" s="61"/>
      <c r="L9" s="61"/>
      <c r="M9" s="61"/>
      <c r="N9" s="61"/>
      <c r="O9" s="61"/>
      <c r="P9" s="61"/>
      <c r="Q9" s="61"/>
      <c r="R9" s="61"/>
      <c r="S9" s="61"/>
      <c r="T9" s="61"/>
      <c r="U9" s="61"/>
      <c r="V9" s="61"/>
      <c r="W9" s="61"/>
      <c r="X9" s="61"/>
      <c r="Y9" s="61"/>
      <c r="Z9" s="68"/>
    </row>
    <row r="10">
      <c r="B10" s="63" t="s">
        <v>147</v>
      </c>
      <c r="C10" s="62" t="s">
        <v>702</v>
      </c>
      <c r="D10" s="62" t="s">
        <v>703</v>
      </c>
      <c r="E10" s="62" t="s">
        <v>702</v>
      </c>
      <c r="F10" s="62" t="s">
        <v>703</v>
      </c>
      <c r="G10" s="62" t="s">
        <v>702</v>
      </c>
      <c r="H10" s="62" t="s">
        <v>703</v>
      </c>
      <c r="I10" s="62" t="s">
        <v>702</v>
      </c>
      <c r="J10" s="62" t="s">
        <v>703</v>
      </c>
      <c r="K10" s="62" t="s">
        <v>702</v>
      </c>
      <c r="L10" s="62" t="s">
        <v>703</v>
      </c>
      <c r="M10" s="62" t="s">
        <v>702</v>
      </c>
      <c r="N10" s="62" t="s">
        <v>703</v>
      </c>
      <c r="O10" s="62" t="s">
        <v>702</v>
      </c>
      <c r="P10" s="62" t="s">
        <v>703</v>
      </c>
      <c r="Q10" s="62" t="s">
        <v>702</v>
      </c>
      <c r="R10" s="62" t="s">
        <v>703</v>
      </c>
      <c r="S10" s="62" t="s">
        <v>702</v>
      </c>
      <c r="T10" s="62" t="s">
        <v>703</v>
      </c>
      <c r="U10" s="62" t="s">
        <v>702</v>
      </c>
      <c r="V10" s="62" t="s">
        <v>703</v>
      </c>
      <c r="W10" s="62" t="s">
        <v>702</v>
      </c>
      <c r="X10" s="62" t="s">
        <v>703</v>
      </c>
      <c r="Y10" s="62" t="s">
        <v>702</v>
      </c>
      <c r="Z10" s="69" t="s">
        <v>703</v>
      </c>
    </row>
    <row r="11">
      <c r="B11" s="64" t="s">
        <v>160</v>
      </c>
      <c r="C11" s="60" t="s">
        <v>702</v>
      </c>
      <c r="D11" s="60" t="s">
        <v>703</v>
      </c>
      <c r="E11" s="60" t="s">
        <v>702</v>
      </c>
      <c r="F11" s="60" t="s">
        <v>703</v>
      </c>
      <c r="G11" s="60" t="s">
        <v>702</v>
      </c>
      <c r="H11" s="60" t="s">
        <v>703</v>
      </c>
      <c r="I11" s="60" t="s">
        <v>702</v>
      </c>
      <c r="J11" s="60" t="s">
        <v>703</v>
      </c>
      <c r="K11" s="60" t="s">
        <v>704</v>
      </c>
      <c r="L11" s="60" t="s">
        <v>2867</v>
      </c>
      <c r="M11" s="60" t="s">
        <v>129</v>
      </c>
      <c r="N11" s="60" t="s">
        <v>2868</v>
      </c>
      <c r="O11" s="60" t="s">
        <v>702</v>
      </c>
      <c r="P11" s="60" t="s">
        <v>703</v>
      </c>
      <c r="Q11" s="60" t="s">
        <v>702</v>
      </c>
      <c r="R11" s="60" t="s">
        <v>703</v>
      </c>
      <c r="S11" s="60" t="s">
        <v>702</v>
      </c>
      <c r="T11" s="60" t="s">
        <v>703</v>
      </c>
      <c r="U11" s="60" t="s">
        <v>2034</v>
      </c>
      <c r="V11" s="60" t="s">
        <v>2869</v>
      </c>
      <c r="W11" s="60" t="s">
        <v>1439</v>
      </c>
      <c r="X11" s="60" t="s">
        <v>1278</v>
      </c>
      <c r="Y11" s="60" t="s">
        <v>2131</v>
      </c>
      <c r="Z11" s="67" t="s">
        <v>2870</v>
      </c>
    </row>
    <row r="12">
      <c r="B12" s="63" t="s">
        <v>173</v>
      </c>
      <c r="C12" s="62" t="s">
        <v>702</v>
      </c>
      <c r="D12" s="62" t="s">
        <v>703</v>
      </c>
      <c r="E12" s="62" t="s">
        <v>1058</v>
      </c>
      <c r="F12" s="62" t="s">
        <v>2871</v>
      </c>
      <c r="G12" s="62" t="s">
        <v>702</v>
      </c>
      <c r="H12" s="62" t="s">
        <v>703</v>
      </c>
      <c r="I12" s="62" t="s">
        <v>1085</v>
      </c>
      <c r="J12" s="62" t="s">
        <v>2872</v>
      </c>
      <c r="K12" s="62" t="s">
        <v>1605</v>
      </c>
      <c r="L12" s="62" t="s">
        <v>2124</v>
      </c>
      <c r="M12" s="62" t="s">
        <v>1273</v>
      </c>
      <c r="N12" s="62" t="s">
        <v>2873</v>
      </c>
      <c r="O12" s="62" t="s">
        <v>1163</v>
      </c>
      <c r="P12" s="62" t="s">
        <v>1917</v>
      </c>
      <c r="Q12" s="62" t="s">
        <v>1931</v>
      </c>
      <c r="R12" s="62" t="s">
        <v>2874</v>
      </c>
      <c r="S12" s="62" t="s">
        <v>758</v>
      </c>
      <c r="T12" s="62" t="s">
        <v>2875</v>
      </c>
      <c r="U12" s="62" t="s">
        <v>2038</v>
      </c>
      <c r="V12" s="62" t="s">
        <v>2876</v>
      </c>
      <c r="W12" s="62" t="s">
        <v>2072</v>
      </c>
      <c r="X12" s="62" t="s">
        <v>2877</v>
      </c>
      <c r="Y12" s="62" t="s">
        <v>2135</v>
      </c>
      <c r="Z12" s="69" t="s">
        <v>2878</v>
      </c>
    </row>
    <row r="13">
      <c r="B13" s="65" t="s">
        <v>186</v>
      </c>
      <c r="C13" s="61"/>
      <c r="D13" s="61"/>
      <c r="E13" s="61"/>
      <c r="F13" s="61"/>
      <c r="G13" s="61"/>
      <c r="H13" s="61"/>
      <c r="I13" s="61"/>
      <c r="J13" s="61"/>
      <c r="K13" s="61"/>
      <c r="L13" s="61"/>
      <c r="M13" s="61"/>
      <c r="N13" s="61"/>
      <c r="O13" s="61"/>
      <c r="P13" s="61"/>
      <c r="Q13" s="61"/>
      <c r="R13" s="61"/>
      <c r="S13" s="61"/>
      <c r="T13" s="61"/>
      <c r="U13" s="61"/>
      <c r="V13" s="61"/>
      <c r="W13" s="61"/>
      <c r="X13" s="61"/>
      <c r="Y13" s="61"/>
      <c r="Z13" s="68"/>
    </row>
    <row r="14">
      <c r="B14" s="63" t="s">
        <v>147</v>
      </c>
      <c r="C14" s="62" t="s">
        <v>1172</v>
      </c>
      <c r="D14" s="62" t="s">
        <v>2879</v>
      </c>
      <c r="E14" s="62" t="s">
        <v>1093</v>
      </c>
      <c r="F14" s="62" t="s">
        <v>2880</v>
      </c>
      <c r="G14" s="62" t="s">
        <v>2412</v>
      </c>
      <c r="H14" s="62" t="s">
        <v>2880</v>
      </c>
      <c r="I14" s="62" t="s">
        <v>1095</v>
      </c>
      <c r="J14" s="62" t="s">
        <v>1444</v>
      </c>
      <c r="K14" s="62" t="s">
        <v>1095</v>
      </c>
      <c r="L14" s="62" t="s">
        <v>2881</v>
      </c>
      <c r="M14" s="62" t="s">
        <v>1186</v>
      </c>
      <c r="N14" s="62" t="s">
        <v>1445</v>
      </c>
      <c r="O14" s="62" t="s">
        <v>1093</v>
      </c>
      <c r="P14" s="62" t="s">
        <v>2881</v>
      </c>
      <c r="Q14" s="62" t="s">
        <v>1170</v>
      </c>
      <c r="R14" s="62" t="s">
        <v>2882</v>
      </c>
      <c r="S14" s="62" t="s">
        <v>1186</v>
      </c>
      <c r="T14" s="62" t="s">
        <v>2883</v>
      </c>
      <c r="U14" s="62" t="s">
        <v>1062</v>
      </c>
      <c r="V14" s="62" t="s">
        <v>2406</v>
      </c>
      <c r="W14" s="62" t="s">
        <v>1976</v>
      </c>
      <c r="X14" s="62" t="s">
        <v>1445</v>
      </c>
      <c r="Y14" s="62" t="s">
        <v>1097</v>
      </c>
      <c r="Z14" s="69" t="s">
        <v>1098</v>
      </c>
    </row>
    <row r="15">
      <c r="B15" s="64" t="s">
        <v>160</v>
      </c>
      <c r="C15" s="60" t="s">
        <v>1085</v>
      </c>
      <c r="D15" s="60" t="s">
        <v>768</v>
      </c>
      <c r="E15" s="60" t="s">
        <v>1071</v>
      </c>
      <c r="F15" s="60" t="s">
        <v>1077</v>
      </c>
      <c r="G15" s="60" t="s">
        <v>1085</v>
      </c>
      <c r="H15" s="60" t="s">
        <v>1086</v>
      </c>
      <c r="I15" s="60" t="s">
        <v>1081</v>
      </c>
      <c r="J15" s="60" t="s">
        <v>2829</v>
      </c>
      <c r="K15" s="60" t="s">
        <v>1154</v>
      </c>
      <c r="L15" s="60" t="s">
        <v>1084</v>
      </c>
      <c r="M15" s="60" t="s">
        <v>1163</v>
      </c>
      <c r="N15" s="60" t="s">
        <v>2884</v>
      </c>
      <c r="O15" s="60" t="s">
        <v>1163</v>
      </c>
      <c r="P15" s="60" t="s">
        <v>2884</v>
      </c>
      <c r="Q15" s="60" t="s">
        <v>1091</v>
      </c>
      <c r="R15" s="60" t="s">
        <v>1092</v>
      </c>
      <c r="S15" s="60" t="s">
        <v>1081</v>
      </c>
      <c r="T15" s="60" t="s">
        <v>2829</v>
      </c>
      <c r="U15" s="60" t="s">
        <v>2885</v>
      </c>
      <c r="V15" s="60" t="s">
        <v>1932</v>
      </c>
      <c r="W15" s="60" t="s">
        <v>2886</v>
      </c>
      <c r="X15" s="60" t="s">
        <v>2887</v>
      </c>
      <c r="Y15" s="60" t="s">
        <v>1076</v>
      </c>
      <c r="Z15" s="67" t="s">
        <v>1930</v>
      </c>
    </row>
    <row r="16">
      <c r="B16" s="66" t="s">
        <v>173</v>
      </c>
      <c r="C16" s="46" t="s">
        <v>1091</v>
      </c>
      <c r="D16" s="46" t="s">
        <v>1184</v>
      </c>
      <c r="E16" s="46" t="s">
        <v>1072</v>
      </c>
      <c r="F16" s="46" t="s">
        <v>1108</v>
      </c>
      <c r="G16" s="46" t="s">
        <v>1072</v>
      </c>
      <c r="H16" s="46" t="s">
        <v>1942</v>
      </c>
      <c r="I16" s="46" t="s">
        <v>1918</v>
      </c>
      <c r="J16" s="46" t="s">
        <v>2888</v>
      </c>
      <c r="K16" s="46" t="s">
        <v>1163</v>
      </c>
      <c r="L16" s="46" t="s">
        <v>1938</v>
      </c>
      <c r="M16" s="46" t="s">
        <v>1072</v>
      </c>
      <c r="N16" s="46" t="s">
        <v>1108</v>
      </c>
      <c r="O16" s="46" t="s">
        <v>1087</v>
      </c>
      <c r="P16" s="46" t="s">
        <v>1184</v>
      </c>
      <c r="Q16" s="46" t="s">
        <v>1109</v>
      </c>
      <c r="R16" s="46" t="s">
        <v>1187</v>
      </c>
      <c r="S16" s="46" t="s">
        <v>1918</v>
      </c>
      <c r="T16" s="46" t="s">
        <v>2889</v>
      </c>
      <c r="U16" s="46" t="s">
        <v>767</v>
      </c>
      <c r="V16" s="46" t="s">
        <v>2722</v>
      </c>
      <c r="W16" s="46" t="s">
        <v>1157</v>
      </c>
      <c r="X16" s="46" t="s">
        <v>2890</v>
      </c>
      <c r="Y16" s="46" t="s">
        <v>1062</v>
      </c>
      <c r="Z16" s="58" t="s">
        <v>1942</v>
      </c>
    </row>
    <row r="17">
      <c r="B17" t="s">
        <v>223</v>
      </c>
    </row>
    <row r="18">
      <c r="B18" t="s">
        <v>224</v>
      </c>
    </row>
  </sheetData>
  <sheetProtection selectLockedCells="0" selectUnlockedCells="0" objects="1" sheet="1"/>
  <mergeCells count="14">
    <mergeCell ref="C2:Z2"/>
    <mergeCell ref="C8:Z8"/>
    <mergeCell ref="C7:D7"/>
    <mergeCell ref="E7:F7"/>
    <mergeCell ref="G7:H7"/>
    <mergeCell ref="I7:J7"/>
    <mergeCell ref="K7:L7"/>
    <mergeCell ref="M7:N7"/>
    <mergeCell ref="O7:P7"/>
    <mergeCell ref="Q7:R7"/>
    <mergeCell ref="S7:T7"/>
    <mergeCell ref="U7:V7"/>
    <mergeCell ref="W7:X7"/>
    <mergeCell ref="Y7:Z7"/>
  </mergeCells>
  <hyperlinks>
    <hyperlink ref="C2:J2" display="TOC" location="TOC!A1"/>
    <hyperlink ref="C2" display="Table of Contents" location="'Table of contents'!A1"/>
  </hyperlinks>
  <pageMargins left="0.7" right="0.7" top="0.75" bottom="0.75" header="0.3" footer="0.3"/>
  <pageSetup paperSize="9" orientation="portrait" r:id="rId2"/>
  <drawing r:id="rId1"/>
</worksheet>
</file>

<file path=xl/worksheets/sheet5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tabColor theme="9"/>
  </sheetPr>
  <dimension ref="A1"/>
  <sheetViews>
    <sheetView showGridLines="0" showRowColHeaders="0" workbookViewId="0">
      <pane xSplit="2" ySplit="8" topLeftCell="C9" activePane="bottomRight" state="frozen"/>
      <selection pane="topRight" activeCell="B1" sqref="B1"/>
      <selection pane="bottomLeft" activeCell="A6" sqref="A6"/>
      <selection pane="bottomRight" activeCell="B2" sqref="B2"/>
    </sheetView>
  </sheetViews>
  <sheetFormatPr defaultRowHeight="15.0" baseColWidth="10"/>
  <cols>
    <col min="1" max="1" width="1.5" hidden="0" customWidth="1"/>
    <col min="2" max="2" width="35.83203125" hidden="0" customWidth="1"/>
  </cols>
  <sheetData>
    <row r="1" ht="9" customHeight="1"/>
    <row r="2" ht="39.950000000000003" customHeight="1">
      <c r="B2" s="56"/>
      <c r="C2" s="47" t="s">
        <v>0</v>
      </c>
      <c r="D2" s="48"/>
      <c r="E2" s="48"/>
      <c r="F2" s="48"/>
      <c r="G2" s="48"/>
      <c r="H2" s="48"/>
      <c r="I2" s="48"/>
      <c r="J2" s="48"/>
      <c r="K2" s="48"/>
      <c r="L2" s="48"/>
      <c r="M2" s="48"/>
      <c r="N2" s="59"/>
    </row>
    <row r="3" ht="6.95" customHeight="1">
      <c r="B3" s="32"/>
      <c r="N3" s="34"/>
    </row>
    <row r="4" ht="13.5" customHeight="1">
      <c r="B4" s="50" t="s">
        <v>2891</v>
      </c>
      <c r="N4" s="34"/>
    </row>
    <row r="5" ht="12" customHeight="1">
      <c r="B5" s="53" t="s">
        <v>36</v>
      </c>
      <c r="N5" s="34"/>
    </row>
    <row r="6" ht="6.95" customHeight="1">
      <c r="B6" s="51"/>
      <c r="C6" s="41"/>
      <c r="D6" s="42"/>
      <c r="E6" s="42"/>
      <c r="F6" s="42"/>
      <c r="G6" s="42"/>
      <c r="H6" s="42"/>
      <c r="I6" s="42"/>
      <c r="J6" s="42"/>
      <c r="K6" s="42"/>
      <c r="L6" s="42"/>
      <c r="M6" s="42"/>
      <c r="N6" s="34"/>
    </row>
    <row r="7" ht="12" customHeight="1">
      <c r="B7" s="54"/>
      <c r="C7" s="45" t="s">
        <v>67</v>
      </c>
      <c r="D7" s="45" t="s">
        <v>68</v>
      </c>
      <c r="E7" s="45" t="s">
        <v>69</v>
      </c>
      <c r="F7" s="45" t="s">
        <v>70</v>
      </c>
      <c r="G7" s="45" t="s">
        <v>71</v>
      </c>
      <c r="H7" s="45" t="s">
        <v>72</v>
      </c>
      <c r="I7" s="45" t="s">
        <v>73</v>
      </c>
      <c r="J7" s="45" t="s">
        <v>74</v>
      </c>
      <c r="K7" s="45" t="s">
        <v>75</v>
      </c>
      <c r="L7" s="45" t="s">
        <v>76</v>
      </c>
      <c r="M7" s="45" t="s">
        <v>77</v>
      </c>
      <c r="N7" s="57" t="s">
        <v>78</v>
      </c>
    </row>
    <row r="8">
      <c r="B8" s="49"/>
      <c r="C8" s="43" t="s">
        <v>54</v>
      </c>
      <c r="D8" s="44"/>
      <c r="E8" s="44"/>
      <c r="F8" s="44"/>
      <c r="G8" s="44"/>
      <c r="H8" s="44"/>
      <c r="I8" s="44"/>
      <c r="J8" s="44"/>
      <c r="K8" s="44"/>
      <c r="L8" s="44"/>
      <c r="M8" s="44"/>
      <c r="N8" s="34"/>
    </row>
    <row r="9">
      <c r="B9" s="65" t="s">
        <v>146</v>
      </c>
      <c r="C9" s="61"/>
      <c r="D9" s="61"/>
      <c r="E9" s="61"/>
      <c r="F9" s="61"/>
      <c r="G9" s="61"/>
      <c r="H9" s="61"/>
      <c r="I9" s="61"/>
      <c r="J9" s="61"/>
      <c r="K9" s="61"/>
      <c r="L9" s="61"/>
      <c r="M9" s="61"/>
      <c r="N9" s="68"/>
    </row>
    <row r="10">
      <c r="B10" s="63" t="s">
        <v>147</v>
      </c>
      <c r="C10" s="62" t="s">
        <v>1014</v>
      </c>
      <c r="D10" s="62" t="s">
        <v>1022</v>
      </c>
      <c r="E10" s="62" t="s">
        <v>630</v>
      </c>
      <c r="F10" s="62" t="s">
        <v>1116</v>
      </c>
      <c r="G10" s="62" t="s">
        <v>627</v>
      </c>
      <c r="H10" s="62" t="s">
        <v>626</v>
      </c>
      <c r="I10" s="62" t="s">
        <v>631</v>
      </c>
      <c r="J10" s="62" t="s">
        <v>1013</v>
      </c>
      <c r="K10" s="62" t="s">
        <v>629</v>
      </c>
      <c r="L10" s="62" t="s">
        <v>1525</v>
      </c>
      <c r="M10" s="62" t="s">
        <v>1526</v>
      </c>
      <c r="N10" s="69" t="s">
        <v>1353</v>
      </c>
    </row>
    <row r="11">
      <c r="B11" s="64" t="s">
        <v>160</v>
      </c>
      <c r="C11" s="60" t="s">
        <v>1022</v>
      </c>
      <c r="D11" s="60" t="s">
        <v>1007</v>
      </c>
      <c r="E11" s="60" t="s">
        <v>628</v>
      </c>
      <c r="F11" s="60" t="s">
        <v>619</v>
      </c>
      <c r="G11" s="60" t="s">
        <v>1352</v>
      </c>
      <c r="H11" s="60" t="s">
        <v>1351</v>
      </c>
      <c r="I11" s="60" t="s">
        <v>1882</v>
      </c>
      <c r="J11" s="60" t="s">
        <v>1355</v>
      </c>
      <c r="K11" s="60" t="s">
        <v>1019</v>
      </c>
      <c r="L11" s="60" t="s">
        <v>1354</v>
      </c>
      <c r="M11" s="60" t="s">
        <v>1201</v>
      </c>
      <c r="N11" s="67" t="s">
        <v>2417</v>
      </c>
    </row>
    <row r="12">
      <c r="B12" s="63" t="s">
        <v>173</v>
      </c>
      <c r="C12" s="62" t="s">
        <v>1116</v>
      </c>
      <c r="D12" s="62" t="s">
        <v>1117</v>
      </c>
      <c r="E12" s="62" t="s">
        <v>636</v>
      </c>
      <c r="F12" s="62" t="s">
        <v>83</v>
      </c>
      <c r="G12" s="62" t="s">
        <v>88</v>
      </c>
      <c r="H12" s="62" t="s">
        <v>618</v>
      </c>
      <c r="I12" s="62" t="s">
        <v>635</v>
      </c>
      <c r="J12" s="62" t="s">
        <v>80</v>
      </c>
      <c r="K12" s="62" t="s">
        <v>1993</v>
      </c>
      <c r="L12" s="62" t="s">
        <v>2892</v>
      </c>
      <c r="M12" s="62" t="s">
        <v>2893</v>
      </c>
      <c r="N12" s="69" t="s">
        <v>1198</v>
      </c>
    </row>
    <row r="13">
      <c r="B13" s="65" t="s">
        <v>186</v>
      </c>
      <c r="C13" s="61"/>
      <c r="D13" s="61"/>
      <c r="E13" s="61"/>
      <c r="F13" s="61"/>
      <c r="G13" s="61"/>
      <c r="H13" s="61"/>
      <c r="I13" s="61"/>
      <c r="J13" s="61"/>
      <c r="K13" s="61"/>
      <c r="L13" s="61"/>
      <c r="M13" s="61"/>
      <c r="N13" s="68"/>
    </row>
    <row r="14">
      <c r="B14" s="63" t="s">
        <v>147</v>
      </c>
      <c r="C14" s="62" t="s">
        <v>2894</v>
      </c>
      <c r="D14" s="62" t="s">
        <v>2895</v>
      </c>
      <c r="E14" s="62" t="s">
        <v>2896</v>
      </c>
      <c r="F14" s="62" t="s">
        <v>2086</v>
      </c>
      <c r="G14" s="62" t="s">
        <v>2897</v>
      </c>
      <c r="H14" s="62" t="s">
        <v>2898</v>
      </c>
      <c r="I14" s="62" t="s">
        <v>2899</v>
      </c>
      <c r="J14" s="62" t="s">
        <v>1384</v>
      </c>
      <c r="K14" s="62" t="s">
        <v>2900</v>
      </c>
      <c r="L14" s="62" t="s">
        <v>2901</v>
      </c>
      <c r="M14" s="62" t="s">
        <v>2902</v>
      </c>
      <c r="N14" s="69" t="s">
        <v>2903</v>
      </c>
    </row>
    <row r="15">
      <c r="B15" s="64" t="s">
        <v>160</v>
      </c>
      <c r="C15" s="60" t="s">
        <v>2904</v>
      </c>
      <c r="D15" s="60" t="s">
        <v>2905</v>
      </c>
      <c r="E15" s="60" t="s">
        <v>2906</v>
      </c>
      <c r="F15" s="60" t="s">
        <v>2907</v>
      </c>
      <c r="G15" s="60" t="s">
        <v>61</v>
      </c>
      <c r="H15" s="60" t="s">
        <v>2908</v>
      </c>
      <c r="I15" s="60" t="s">
        <v>2909</v>
      </c>
      <c r="J15" s="60" t="s">
        <v>2910</v>
      </c>
      <c r="K15" s="60" t="s">
        <v>2911</v>
      </c>
      <c r="L15" s="60" t="s">
        <v>2912</v>
      </c>
      <c r="M15" s="60" t="s">
        <v>2913</v>
      </c>
      <c r="N15" s="67" t="s">
        <v>2914</v>
      </c>
    </row>
    <row r="16">
      <c r="B16" s="66" t="s">
        <v>173</v>
      </c>
      <c r="C16" s="46" t="s">
        <v>2915</v>
      </c>
      <c r="D16" s="46" t="s">
        <v>2916</v>
      </c>
      <c r="E16" s="46" t="s">
        <v>2917</v>
      </c>
      <c r="F16" s="46" t="s">
        <v>2918</v>
      </c>
      <c r="G16" s="46" t="s">
        <v>2919</v>
      </c>
      <c r="H16" s="46" t="s">
        <v>2920</v>
      </c>
      <c r="I16" s="46" t="s">
        <v>2921</v>
      </c>
      <c r="J16" s="46" t="s">
        <v>2922</v>
      </c>
      <c r="K16" s="46" t="s">
        <v>2923</v>
      </c>
      <c r="L16" s="46" t="s">
        <v>2924</v>
      </c>
      <c r="M16" s="46" t="s">
        <v>2925</v>
      </c>
      <c r="N16" s="58" t="s">
        <v>2926</v>
      </c>
    </row>
    <row r="17">
      <c r="B17" t="s">
        <v>223</v>
      </c>
    </row>
    <row r="18">
      <c r="B18" t="s">
        <v>224</v>
      </c>
    </row>
  </sheetData>
  <sheetProtection selectLockedCells="0" selectUnlockedCells="0" objects="1" sheet="1"/>
  <mergeCells count="14">
    <mergeCell ref="C2:N2"/>
    <mergeCell ref="C8:N8"/>
    <mergeCell ref="C7:C7"/>
    <mergeCell ref="D7:D7"/>
    <mergeCell ref="E7:E7"/>
    <mergeCell ref="F7:F7"/>
    <mergeCell ref="G7:G7"/>
    <mergeCell ref="H7:H7"/>
    <mergeCell ref="I7:I7"/>
    <mergeCell ref="J7:J7"/>
    <mergeCell ref="K7:K7"/>
    <mergeCell ref="L7:L7"/>
    <mergeCell ref="M7:M7"/>
    <mergeCell ref="N7:N7"/>
  </mergeCells>
  <hyperlinks>
    <hyperlink ref="C2:J2" display="TOC" location="TOC!A1"/>
    <hyperlink ref="C2" display="Table of Contents" location="'Table of contents'!A1"/>
  </hyperlinks>
  <pageMargins left="0.7" right="0.7" top="0.75" bottom="0.75" header="0.3" footer="0.3"/>
  <pageSetup paperSize="9" orientation="portrait" r:id="rId2"/>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tabColor theme="9"/>
  </sheetPr>
  <dimension ref="A1"/>
  <sheetViews>
    <sheetView showGridLines="0" showRowColHeaders="0" workbookViewId="0">
      <pane xSplit="2" ySplit="8" topLeftCell="C9" activePane="bottomRight" state="frozen"/>
      <selection pane="topRight" activeCell="B1" sqref="B1"/>
      <selection pane="bottomLeft" activeCell="A6" sqref="A6"/>
      <selection pane="bottomRight" activeCell="B2" sqref="B2"/>
    </sheetView>
  </sheetViews>
  <sheetFormatPr defaultRowHeight="15.0" baseColWidth="10"/>
  <cols>
    <col min="1" max="1" width="1.5" hidden="0" customWidth="1"/>
    <col min="2" max="2" width="35.83203125" hidden="0" customWidth="1"/>
  </cols>
  <sheetData>
    <row r="1" ht="9" customHeight="1"/>
    <row r="2" ht="39.950000000000003" customHeight="1">
      <c r="B2" s="56"/>
      <c r="C2" s="47" t="s">
        <v>0</v>
      </c>
      <c r="D2" s="48"/>
      <c r="E2" s="48"/>
      <c r="F2" s="48"/>
      <c r="G2" s="48"/>
      <c r="H2" s="48"/>
      <c r="I2" s="48"/>
      <c r="J2" s="48"/>
      <c r="K2" s="48"/>
      <c r="L2" s="48"/>
      <c r="M2" s="48"/>
      <c r="N2" s="48"/>
      <c r="O2" s="48"/>
      <c r="P2" s="48"/>
      <c r="Q2" s="48"/>
      <c r="R2" s="48"/>
      <c r="S2" s="48"/>
      <c r="T2" s="48"/>
      <c r="U2" s="48"/>
      <c r="V2" s="48"/>
      <c r="W2" s="48"/>
      <c r="X2" s="48"/>
      <c r="Y2" s="48"/>
      <c r="Z2" s="59"/>
    </row>
    <row r="3" ht="6.95" customHeight="1">
      <c r="B3" s="32"/>
      <c r="Z3" s="34"/>
    </row>
    <row r="4" ht="13.5" customHeight="1">
      <c r="B4" s="50" t="s">
        <v>53</v>
      </c>
      <c r="Z4" s="34"/>
    </row>
    <row r="5" ht="12" customHeight="1">
      <c r="B5" s="53" t="s">
        <v>33</v>
      </c>
      <c r="Z5" s="34"/>
    </row>
    <row r="6" ht="6.95" customHeight="1">
      <c r="B6" s="51"/>
      <c r="C6" s="41"/>
      <c r="D6" s="42"/>
      <c r="E6" s="42"/>
      <c r="F6" s="42"/>
      <c r="G6" s="42"/>
      <c r="H6" s="42"/>
      <c r="I6" s="42"/>
      <c r="J6" s="42"/>
      <c r="K6" s="42"/>
      <c r="L6" s="42"/>
      <c r="M6" s="42"/>
      <c r="Z6" s="34"/>
    </row>
    <row r="7" ht="12" customHeight="1">
      <c r="B7" s="54"/>
      <c r="C7" s="45" t="s">
        <v>55</v>
      </c>
      <c r="D7" s="45" t="s">
        <v>56</v>
      </c>
      <c r="E7" s="45" t="s">
        <v>57</v>
      </c>
      <c r="F7" s="45" t="s">
        <v>58</v>
      </c>
      <c r="G7" s="45" t="s">
        <v>59</v>
      </c>
      <c r="H7" s="45" t="s">
        <v>60</v>
      </c>
      <c r="I7" s="45" t="s">
        <v>61</v>
      </c>
      <c r="J7" s="45" t="s">
        <v>62</v>
      </c>
      <c r="K7" s="45" t="s">
        <v>63</v>
      </c>
      <c r="L7" s="45" t="s">
        <v>64</v>
      </c>
      <c r="M7" s="45" t="s">
        <v>65</v>
      </c>
      <c r="N7" s="45" t="s">
        <v>66</v>
      </c>
      <c r="O7" s="45" t="s">
        <v>67</v>
      </c>
      <c r="P7" s="45" t="s">
        <v>68</v>
      </c>
      <c r="Q7" s="45" t="s">
        <v>69</v>
      </c>
      <c r="R7" s="45" t="s">
        <v>70</v>
      </c>
      <c r="S7" s="45" t="s">
        <v>71</v>
      </c>
      <c r="T7" s="45" t="s">
        <v>72</v>
      </c>
      <c r="U7" s="45" t="s">
        <v>73</v>
      </c>
      <c r="V7" s="45" t="s">
        <v>74</v>
      </c>
      <c r="W7" s="45" t="s">
        <v>75</v>
      </c>
      <c r="X7" s="45" t="s">
        <v>76</v>
      </c>
      <c r="Y7" s="45" t="s">
        <v>77</v>
      </c>
      <c r="Z7" s="57" t="s">
        <v>78</v>
      </c>
    </row>
    <row r="8">
      <c r="B8" s="49"/>
      <c r="C8" s="43" t="s">
        <v>54</v>
      </c>
      <c r="D8" s="44"/>
      <c r="E8" s="44"/>
      <c r="F8" s="44"/>
      <c r="G8" s="44"/>
      <c r="H8" s="44"/>
      <c r="I8" s="44"/>
      <c r="J8" s="44"/>
      <c r="K8" s="44"/>
      <c r="L8" s="44"/>
      <c r="M8" s="44"/>
      <c r="Z8" s="34"/>
    </row>
    <row r="9">
      <c r="B9" s="55" t="s">
        <v>79</v>
      </c>
      <c r="C9" s="46" t="s">
        <v>80</v>
      </c>
      <c r="D9" s="46" t="s">
        <v>81</v>
      </c>
      <c r="E9" s="46" t="s">
        <v>82</v>
      </c>
      <c r="F9" s="46" t="s">
        <v>83</v>
      </c>
      <c r="G9" s="46" t="s">
        <v>84</v>
      </c>
      <c r="H9" s="46" t="s">
        <v>85</v>
      </c>
      <c r="I9" s="46" t="s">
        <v>86</v>
      </c>
      <c r="J9" s="46" t="s">
        <v>87</v>
      </c>
      <c r="K9" s="46" t="s">
        <v>88</v>
      </c>
      <c r="L9" s="46" t="s">
        <v>89</v>
      </c>
      <c r="M9" s="46" t="s">
        <v>90</v>
      </c>
      <c r="N9" s="46" t="s">
        <v>91</v>
      </c>
      <c r="O9" s="46" t="s">
        <v>92</v>
      </c>
      <c r="P9" s="46" t="s">
        <v>87</v>
      </c>
      <c r="Q9" s="46" t="s">
        <v>93</v>
      </c>
      <c r="R9" s="46" t="s">
        <v>94</v>
      </c>
      <c r="S9" s="46" t="s">
        <v>91</v>
      </c>
      <c r="T9" s="46" t="s">
        <v>85</v>
      </c>
      <c r="U9" s="46" t="s">
        <v>95</v>
      </c>
      <c r="V9" s="46" t="s">
        <v>90</v>
      </c>
      <c r="W9" s="46" t="s">
        <v>83</v>
      </c>
      <c r="X9" s="46" t="s">
        <v>84</v>
      </c>
      <c r="Y9" s="46" t="s">
        <v>96</v>
      </c>
      <c r="Z9" s="58" t="s">
        <v>97</v>
      </c>
    </row>
  </sheetData>
  <sheetProtection selectLockedCells="0" selectUnlockedCells="0" objects="1" sheet="1"/>
  <mergeCells count="26">
    <mergeCell ref="C2:Z2"/>
    <mergeCell ref="C8:Z8"/>
    <mergeCell ref="C7:C7"/>
    <mergeCell ref="D7:D7"/>
    <mergeCell ref="E7:E7"/>
    <mergeCell ref="F7:F7"/>
    <mergeCell ref="G7:G7"/>
    <mergeCell ref="H7:H7"/>
    <mergeCell ref="I7:I7"/>
    <mergeCell ref="J7:J7"/>
    <mergeCell ref="K7:K7"/>
    <mergeCell ref="L7:L7"/>
    <mergeCell ref="M7:M7"/>
    <mergeCell ref="N7:N7"/>
    <mergeCell ref="O7:O7"/>
    <mergeCell ref="P7:P7"/>
    <mergeCell ref="Q7:Q7"/>
    <mergeCell ref="R7:R7"/>
    <mergeCell ref="S7:S7"/>
    <mergeCell ref="T7:T7"/>
    <mergeCell ref="U7:U7"/>
    <mergeCell ref="V7:V7"/>
    <mergeCell ref="W7:W7"/>
    <mergeCell ref="X7:X7"/>
    <mergeCell ref="Y7:Y7"/>
    <mergeCell ref="Z7:Z7"/>
  </mergeCells>
  <hyperlinks>
    <hyperlink ref="C2:J2" display="TOC" location="TOC!A1"/>
    <hyperlink ref="C2" display="Table of Contents" location="'Table of contents'!A1"/>
  </hyperlinks>
  <pageMargins left="0.7" right="0.7" top="0.75" bottom="0.75" header="0.3" footer="0.3"/>
  <pageSetup paperSize="9" orientation="portrait" r:id="rId2"/>
  <drawing r:id="rId1"/>
</worksheet>
</file>

<file path=xl/worksheets/sheet6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tabColor theme="9"/>
  </sheetPr>
  <dimension ref="A1"/>
  <sheetViews>
    <sheetView showGridLines="0" showRowColHeaders="0" workbookViewId="0">
      <pane xSplit="2" ySplit="8" topLeftCell="C9" activePane="bottomRight" state="frozen"/>
      <selection pane="topRight" activeCell="B1" sqref="B1"/>
      <selection pane="bottomLeft" activeCell="A6" sqref="A6"/>
      <selection pane="bottomRight" activeCell="B2" sqref="B2"/>
    </sheetView>
  </sheetViews>
  <sheetFormatPr defaultRowHeight="15.0" baseColWidth="10"/>
  <cols>
    <col min="1" max="1" width="1.5" hidden="0" customWidth="1"/>
    <col min="2" max="2" width="35.83203125" hidden="0" customWidth="1"/>
  </cols>
  <sheetData>
    <row r="1" ht="9" customHeight="1"/>
    <row r="2" ht="39.950000000000003" customHeight="1">
      <c r="B2" s="56"/>
      <c r="C2" s="47" t="s">
        <v>0</v>
      </c>
      <c r="D2" s="48"/>
      <c r="E2" s="48"/>
      <c r="F2" s="48"/>
      <c r="G2" s="48"/>
      <c r="H2" s="48"/>
      <c r="I2" s="48"/>
      <c r="J2" s="48"/>
      <c r="K2" s="48"/>
      <c r="L2" s="48"/>
      <c r="M2" s="48"/>
      <c r="N2" s="48"/>
      <c r="O2" s="48"/>
      <c r="P2" s="48"/>
      <c r="Q2" s="48"/>
      <c r="R2" s="48"/>
      <c r="S2" s="48"/>
      <c r="T2" s="48"/>
      <c r="U2" s="48"/>
      <c r="V2" s="48"/>
      <c r="W2" s="48"/>
      <c r="X2" s="48"/>
      <c r="Y2" s="48"/>
      <c r="Z2" s="59"/>
    </row>
    <row r="3" ht="6.95" customHeight="1">
      <c r="B3" s="32"/>
      <c r="Z3" s="34"/>
    </row>
    <row r="4" ht="13.5" customHeight="1">
      <c r="B4" s="50" t="s">
        <v>2927</v>
      </c>
      <c r="Z4" s="34"/>
    </row>
    <row r="5" ht="12" customHeight="1">
      <c r="B5" s="53" t="s">
        <v>36</v>
      </c>
      <c r="Z5" s="34"/>
    </row>
    <row r="6" ht="6.95" customHeight="1">
      <c r="B6" s="51"/>
      <c r="C6" s="41"/>
      <c r="D6" s="42"/>
      <c r="E6" s="42"/>
      <c r="F6" s="42"/>
      <c r="G6" s="42"/>
      <c r="H6" s="42"/>
      <c r="I6" s="42"/>
      <c r="J6" s="42"/>
      <c r="K6" s="42"/>
      <c r="L6" s="42"/>
      <c r="M6" s="42"/>
      <c r="Z6" s="34"/>
    </row>
    <row r="7" ht="12" customHeight="1">
      <c r="B7" s="54"/>
      <c r="C7" s="45" t="s">
        <v>67</v>
      </c>
      <c r="D7" s="45" t="s">
        <v>67</v>
      </c>
      <c r="E7" s="45" t="s">
        <v>68</v>
      </c>
      <c r="F7" s="45" t="s">
        <v>68</v>
      </c>
      <c r="G7" s="45" t="s">
        <v>69</v>
      </c>
      <c r="H7" s="45" t="s">
        <v>69</v>
      </c>
      <c r="I7" s="45" t="s">
        <v>70</v>
      </c>
      <c r="J7" s="45" t="s">
        <v>70</v>
      </c>
      <c r="K7" s="45" t="s">
        <v>71</v>
      </c>
      <c r="L7" s="45" t="s">
        <v>71</v>
      </c>
      <c r="M7" s="45" t="s">
        <v>72</v>
      </c>
      <c r="N7" s="45" t="s">
        <v>72</v>
      </c>
      <c r="O7" s="45" t="s">
        <v>73</v>
      </c>
      <c r="P7" s="45" t="s">
        <v>73</v>
      </c>
      <c r="Q7" s="45" t="s">
        <v>74</v>
      </c>
      <c r="R7" s="45" t="s">
        <v>74</v>
      </c>
      <c r="S7" s="45" t="s">
        <v>75</v>
      </c>
      <c r="T7" s="45" t="s">
        <v>75</v>
      </c>
      <c r="U7" s="45" t="s">
        <v>76</v>
      </c>
      <c r="V7" s="45" t="s">
        <v>76</v>
      </c>
      <c r="W7" s="45" t="s">
        <v>77</v>
      </c>
      <c r="X7" s="45" t="s">
        <v>77</v>
      </c>
      <c r="Y7" s="45" t="s">
        <v>78</v>
      </c>
      <c r="Z7" s="57" t="s">
        <v>78</v>
      </c>
    </row>
    <row r="8">
      <c r="B8" s="49"/>
      <c r="C8" s="43" t="s">
        <v>226</v>
      </c>
      <c r="D8" s="44"/>
      <c r="E8" s="44"/>
      <c r="F8" s="44"/>
      <c r="G8" s="44"/>
      <c r="H8" s="44"/>
      <c r="I8" s="44"/>
      <c r="J8" s="44"/>
      <c r="K8" s="44"/>
      <c r="L8" s="44"/>
      <c r="M8" s="44"/>
      <c r="Z8" s="34"/>
    </row>
    <row r="9">
      <c r="B9" s="65" t="s">
        <v>146</v>
      </c>
      <c r="C9" s="61"/>
      <c r="D9" s="61"/>
      <c r="E9" s="61"/>
      <c r="F9" s="61"/>
      <c r="G9" s="61"/>
      <c r="H9" s="61"/>
      <c r="I9" s="61"/>
      <c r="J9" s="61"/>
      <c r="K9" s="61"/>
      <c r="L9" s="61"/>
      <c r="M9" s="61"/>
      <c r="N9" s="61"/>
      <c r="O9" s="61"/>
      <c r="P9" s="61"/>
      <c r="Q9" s="61"/>
      <c r="R9" s="61"/>
      <c r="S9" s="61"/>
      <c r="T9" s="61"/>
      <c r="U9" s="61"/>
      <c r="V9" s="61"/>
      <c r="W9" s="61"/>
      <c r="X9" s="61"/>
      <c r="Y9" s="61"/>
      <c r="Z9" s="68"/>
    </row>
    <row r="10">
      <c r="B10" s="63" t="s">
        <v>147</v>
      </c>
      <c r="C10" s="62" t="s">
        <v>702</v>
      </c>
      <c r="D10" s="62" t="s">
        <v>703</v>
      </c>
      <c r="E10" s="62" t="s">
        <v>702</v>
      </c>
      <c r="F10" s="62" t="s">
        <v>703</v>
      </c>
      <c r="G10" s="62" t="s">
        <v>702</v>
      </c>
      <c r="H10" s="62" t="s">
        <v>703</v>
      </c>
      <c r="I10" s="62" t="s">
        <v>2928</v>
      </c>
      <c r="J10" s="62" t="s">
        <v>2929</v>
      </c>
      <c r="K10" s="62" t="s">
        <v>702</v>
      </c>
      <c r="L10" s="62" t="s">
        <v>703</v>
      </c>
      <c r="M10" s="62" t="s">
        <v>702</v>
      </c>
      <c r="N10" s="62" t="s">
        <v>703</v>
      </c>
      <c r="O10" s="62" t="s">
        <v>702</v>
      </c>
      <c r="P10" s="62" t="s">
        <v>703</v>
      </c>
      <c r="Q10" s="62" t="s">
        <v>702</v>
      </c>
      <c r="R10" s="62" t="s">
        <v>703</v>
      </c>
      <c r="S10" s="62" t="s">
        <v>702</v>
      </c>
      <c r="T10" s="62" t="s">
        <v>703</v>
      </c>
      <c r="U10" s="62" t="s">
        <v>1330</v>
      </c>
      <c r="V10" s="62" t="s">
        <v>2930</v>
      </c>
      <c r="W10" s="62" t="s">
        <v>2931</v>
      </c>
      <c r="X10" s="62" t="s">
        <v>2932</v>
      </c>
      <c r="Y10" s="62" t="s">
        <v>2479</v>
      </c>
      <c r="Z10" s="69" t="s">
        <v>2933</v>
      </c>
    </row>
    <row r="11">
      <c r="B11" s="64" t="s">
        <v>160</v>
      </c>
      <c r="C11" s="60" t="s">
        <v>702</v>
      </c>
      <c r="D11" s="60" t="s">
        <v>703</v>
      </c>
      <c r="E11" s="60" t="s">
        <v>702</v>
      </c>
      <c r="F11" s="60" t="s">
        <v>703</v>
      </c>
      <c r="G11" s="60" t="s">
        <v>702</v>
      </c>
      <c r="H11" s="60" t="s">
        <v>703</v>
      </c>
      <c r="I11" s="60" t="s">
        <v>100</v>
      </c>
      <c r="J11" s="60" t="s">
        <v>2934</v>
      </c>
      <c r="K11" s="60" t="s">
        <v>1437</v>
      </c>
      <c r="L11" s="60" t="s">
        <v>2935</v>
      </c>
      <c r="M11" s="60" t="s">
        <v>1425</v>
      </c>
      <c r="N11" s="60" t="s">
        <v>2936</v>
      </c>
      <c r="O11" s="60" t="s">
        <v>706</v>
      </c>
      <c r="P11" s="60" t="s">
        <v>2937</v>
      </c>
      <c r="Q11" s="60" t="s">
        <v>2050</v>
      </c>
      <c r="R11" s="60" t="s">
        <v>2938</v>
      </c>
      <c r="S11" s="60" t="s">
        <v>1425</v>
      </c>
      <c r="T11" s="60" t="s">
        <v>2939</v>
      </c>
      <c r="U11" s="60" t="s">
        <v>1330</v>
      </c>
      <c r="V11" s="60" t="s">
        <v>2940</v>
      </c>
      <c r="W11" s="60" t="s">
        <v>2176</v>
      </c>
      <c r="X11" s="60" t="s">
        <v>2941</v>
      </c>
      <c r="Y11" s="60" t="s">
        <v>2942</v>
      </c>
      <c r="Z11" s="67" t="s">
        <v>2943</v>
      </c>
    </row>
    <row r="12">
      <c r="B12" s="63" t="s">
        <v>173</v>
      </c>
      <c r="C12" s="62" t="s">
        <v>758</v>
      </c>
      <c r="D12" s="62" t="s">
        <v>2944</v>
      </c>
      <c r="E12" s="62" t="s">
        <v>1587</v>
      </c>
      <c r="F12" s="62" t="s">
        <v>2945</v>
      </c>
      <c r="G12" s="62" t="s">
        <v>134</v>
      </c>
      <c r="H12" s="62" t="s">
        <v>2946</v>
      </c>
      <c r="I12" s="62" t="s">
        <v>1289</v>
      </c>
      <c r="J12" s="62" t="s">
        <v>2947</v>
      </c>
      <c r="K12" s="62" t="s">
        <v>102</v>
      </c>
      <c r="L12" s="62" t="s">
        <v>2948</v>
      </c>
      <c r="M12" s="62" t="s">
        <v>1591</v>
      </c>
      <c r="N12" s="62" t="s">
        <v>2949</v>
      </c>
      <c r="O12" s="62" t="s">
        <v>1912</v>
      </c>
      <c r="P12" s="62" t="s">
        <v>2950</v>
      </c>
      <c r="Q12" s="62" t="s">
        <v>136</v>
      </c>
      <c r="R12" s="62" t="s">
        <v>2951</v>
      </c>
      <c r="S12" s="62" t="s">
        <v>1425</v>
      </c>
      <c r="T12" s="62" t="s">
        <v>2952</v>
      </c>
      <c r="U12" s="62" t="s">
        <v>784</v>
      </c>
      <c r="V12" s="62" t="s">
        <v>2953</v>
      </c>
      <c r="W12" s="62" t="s">
        <v>2954</v>
      </c>
      <c r="X12" s="62" t="s">
        <v>2955</v>
      </c>
      <c r="Y12" s="62" t="s">
        <v>2479</v>
      </c>
      <c r="Z12" s="69" t="s">
        <v>2956</v>
      </c>
    </row>
    <row r="13">
      <c r="B13" s="65" t="s">
        <v>186</v>
      </c>
      <c r="C13" s="61"/>
      <c r="D13" s="61"/>
      <c r="E13" s="61"/>
      <c r="F13" s="61"/>
      <c r="G13" s="61"/>
      <c r="H13" s="61"/>
      <c r="I13" s="61"/>
      <c r="J13" s="61"/>
      <c r="K13" s="61"/>
      <c r="L13" s="61"/>
      <c r="M13" s="61"/>
      <c r="N13" s="61"/>
      <c r="O13" s="61"/>
      <c r="P13" s="61"/>
      <c r="Q13" s="61"/>
      <c r="R13" s="61"/>
      <c r="S13" s="61"/>
      <c r="T13" s="61"/>
      <c r="U13" s="61"/>
      <c r="V13" s="61"/>
      <c r="W13" s="61"/>
      <c r="X13" s="61"/>
      <c r="Y13" s="61"/>
      <c r="Z13" s="68"/>
    </row>
    <row r="14">
      <c r="B14" s="63" t="s">
        <v>147</v>
      </c>
      <c r="C14" s="62" t="s">
        <v>719</v>
      </c>
      <c r="D14" s="62" t="s">
        <v>2957</v>
      </c>
      <c r="E14" s="62" t="s">
        <v>1289</v>
      </c>
      <c r="F14" s="62" t="s">
        <v>2958</v>
      </c>
      <c r="G14" s="62" t="s">
        <v>2485</v>
      </c>
      <c r="H14" s="62" t="s">
        <v>2959</v>
      </c>
      <c r="I14" s="62" t="s">
        <v>2139</v>
      </c>
      <c r="J14" s="62" t="s">
        <v>2140</v>
      </c>
      <c r="K14" s="62" t="s">
        <v>114</v>
      </c>
      <c r="L14" s="62" t="s">
        <v>2960</v>
      </c>
      <c r="M14" s="62" t="s">
        <v>708</v>
      </c>
      <c r="N14" s="62" t="s">
        <v>2961</v>
      </c>
      <c r="O14" s="62" t="s">
        <v>2485</v>
      </c>
      <c r="P14" s="62" t="s">
        <v>2962</v>
      </c>
      <c r="Q14" s="62" t="s">
        <v>772</v>
      </c>
      <c r="R14" s="62" t="s">
        <v>2963</v>
      </c>
      <c r="S14" s="62" t="s">
        <v>772</v>
      </c>
      <c r="T14" s="62" t="s">
        <v>2964</v>
      </c>
      <c r="U14" s="62" t="s">
        <v>2965</v>
      </c>
      <c r="V14" s="62" t="s">
        <v>2966</v>
      </c>
      <c r="W14" s="62" t="s">
        <v>2967</v>
      </c>
      <c r="X14" s="62" t="s">
        <v>2968</v>
      </c>
      <c r="Y14" s="62" t="s">
        <v>782</v>
      </c>
      <c r="Z14" s="69" t="s">
        <v>2486</v>
      </c>
    </row>
    <row r="15">
      <c r="B15" s="64" t="s">
        <v>160</v>
      </c>
      <c r="C15" s="60" t="s">
        <v>132</v>
      </c>
      <c r="D15" s="60" t="s">
        <v>2825</v>
      </c>
      <c r="E15" s="60" t="s">
        <v>1912</v>
      </c>
      <c r="F15" s="60" t="s">
        <v>2969</v>
      </c>
      <c r="G15" s="60" t="s">
        <v>2474</v>
      </c>
      <c r="H15" s="60" t="s">
        <v>2970</v>
      </c>
      <c r="I15" s="60" t="s">
        <v>132</v>
      </c>
      <c r="J15" s="60" t="s">
        <v>2157</v>
      </c>
      <c r="K15" s="60" t="s">
        <v>106</v>
      </c>
      <c r="L15" s="60" t="s">
        <v>2151</v>
      </c>
      <c r="M15" s="60" t="s">
        <v>1563</v>
      </c>
      <c r="N15" s="60" t="s">
        <v>2159</v>
      </c>
      <c r="O15" s="60" t="s">
        <v>1267</v>
      </c>
      <c r="P15" s="60" t="s">
        <v>2971</v>
      </c>
      <c r="Q15" s="60" t="s">
        <v>2474</v>
      </c>
      <c r="R15" s="60" t="s">
        <v>2970</v>
      </c>
      <c r="S15" s="60" t="s">
        <v>1289</v>
      </c>
      <c r="T15" s="60" t="s">
        <v>2972</v>
      </c>
      <c r="U15" s="60" t="s">
        <v>2973</v>
      </c>
      <c r="V15" s="60" t="s">
        <v>1331</v>
      </c>
      <c r="W15" s="60" t="s">
        <v>2954</v>
      </c>
      <c r="X15" s="60" t="s">
        <v>2974</v>
      </c>
      <c r="Y15" s="60" t="s">
        <v>1401</v>
      </c>
      <c r="Z15" s="67" t="s">
        <v>2975</v>
      </c>
    </row>
    <row r="16">
      <c r="B16" s="66" t="s">
        <v>173</v>
      </c>
      <c r="C16" s="46" t="s">
        <v>122</v>
      </c>
      <c r="D16" s="46" t="s">
        <v>2976</v>
      </c>
      <c r="E16" s="46" t="s">
        <v>122</v>
      </c>
      <c r="F16" s="46" t="s">
        <v>2177</v>
      </c>
      <c r="G16" s="46" t="s">
        <v>708</v>
      </c>
      <c r="H16" s="46" t="s">
        <v>2977</v>
      </c>
      <c r="I16" s="46" t="s">
        <v>2469</v>
      </c>
      <c r="J16" s="46" t="s">
        <v>2978</v>
      </c>
      <c r="K16" s="46" t="s">
        <v>108</v>
      </c>
      <c r="L16" s="46" t="s">
        <v>2979</v>
      </c>
      <c r="M16" s="46" t="s">
        <v>112</v>
      </c>
      <c r="N16" s="46" t="s">
        <v>2980</v>
      </c>
      <c r="O16" s="46" t="s">
        <v>110</v>
      </c>
      <c r="P16" s="46" t="s">
        <v>2981</v>
      </c>
      <c r="Q16" s="46" t="s">
        <v>118</v>
      </c>
      <c r="R16" s="46" t="s">
        <v>2982</v>
      </c>
      <c r="S16" s="46" t="s">
        <v>2983</v>
      </c>
      <c r="T16" s="46" t="s">
        <v>2984</v>
      </c>
      <c r="U16" s="46" t="s">
        <v>2985</v>
      </c>
      <c r="V16" s="46" t="s">
        <v>2986</v>
      </c>
      <c r="W16" s="46" t="s">
        <v>2987</v>
      </c>
      <c r="X16" s="46" t="s">
        <v>2988</v>
      </c>
      <c r="Y16" s="46" t="s">
        <v>2805</v>
      </c>
      <c r="Z16" s="58" t="s">
        <v>2982</v>
      </c>
    </row>
    <row r="17">
      <c r="B17" t="s">
        <v>223</v>
      </c>
    </row>
    <row r="18">
      <c r="B18" t="s">
        <v>224</v>
      </c>
    </row>
  </sheetData>
  <sheetProtection selectLockedCells="0" selectUnlockedCells="0" objects="1" sheet="1"/>
  <mergeCells count="14">
    <mergeCell ref="C2:Z2"/>
    <mergeCell ref="C8:Z8"/>
    <mergeCell ref="C7:D7"/>
    <mergeCell ref="E7:F7"/>
    <mergeCell ref="G7:H7"/>
    <mergeCell ref="I7:J7"/>
    <mergeCell ref="K7:L7"/>
    <mergeCell ref="M7:N7"/>
    <mergeCell ref="O7:P7"/>
    <mergeCell ref="Q7:R7"/>
    <mergeCell ref="S7:T7"/>
    <mergeCell ref="U7:V7"/>
    <mergeCell ref="W7:X7"/>
    <mergeCell ref="Y7:Z7"/>
  </mergeCells>
  <hyperlinks>
    <hyperlink ref="C2:J2" display="TOC" location="TOC!A1"/>
    <hyperlink ref="C2" display="Table of Contents" location="'Table of contents'!A1"/>
  </hyperlinks>
  <pageMargins left="0.7" right="0.7" top="0.75" bottom="0.75" header="0.3" footer="0.3"/>
  <pageSetup paperSize="9" orientation="portrait" r:id="rId2"/>
  <drawing r:id="rId1"/>
</worksheet>
</file>

<file path=xl/worksheets/sheet6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tabColor theme="9"/>
  </sheetPr>
  <dimension ref="A1"/>
  <sheetViews>
    <sheetView showGridLines="0" showRowColHeaders="0" workbookViewId="0">
      <pane xSplit="2" ySplit="8" topLeftCell="C9" activePane="bottomRight" state="frozen"/>
      <selection pane="topRight" activeCell="B1" sqref="B1"/>
      <selection pane="bottomLeft" activeCell="A6" sqref="A6"/>
      <selection pane="bottomRight" activeCell="B2" sqref="B2"/>
    </sheetView>
  </sheetViews>
  <sheetFormatPr defaultRowHeight="15.0" baseColWidth="10"/>
  <cols>
    <col min="1" max="1" width="1.5" hidden="0" customWidth="1"/>
    <col min="2" max="2" width="35.83203125" hidden="0" customWidth="1"/>
  </cols>
  <sheetData>
    <row r="1" ht="9" customHeight="1"/>
    <row r="2" ht="39.950000000000003" customHeight="1">
      <c r="B2" s="56"/>
      <c r="C2" s="47" t="s">
        <v>0</v>
      </c>
      <c r="D2" s="48"/>
      <c r="E2" s="48"/>
      <c r="F2" s="48"/>
      <c r="G2" s="48"/>
      <c r="H2" s="48"/>
      <c r="I2" s="48"/>
      <c r="J2" s="48"/>
      <c r="K2" s="48"/>
      <c r="L2" s="48"/>
      <c r="M2" s="48"/>
      <c r="N2" s="59"/>
    </row>
    <row r="3" ht="6.95" customHeight="1">
      <c r="B3" s="32"/>
      <c r="N3" s="34"/>
    </row>
    <row r="4" ht="13.5" customHeight="1">
      <c r="B4" s="50" t="s">
        <v>2989</v>
      </c>
      <c r="N4" s="34"/>
    </row>
    <row r="5" ht="12" customHeight="1">
      <c r="B5" s="53" t="s">
        <v>36</v>
      </c>
      <c r="N5" s="34"/>
    </row>
    <row r="6" ht="6.95" customHeight="1">
      <c r="B6" s="51"/>
      <c r="C6" s="41"/>
      <c r="D6" s="42"/>
      <c r="E6" s="42"/>
      <c r="F6" s="42"/>
      <c r="G6" s="42"/>
      <c r="H6" s="42"/>
      <c r="I6" s="42"/>
      <c r="J6" s="42"/>
      <c r="K6" s="42"/>
      <c r="L6" s="42"/>
      <c r="M6" s="42"/>
      <c r="N6" s="34"/>
    </row>
    <row r="7" ht="12" customHeight="1">
      <c r="B7" s="54"/>
      <c r="C7" s="45" t="s">
        <v>67</v>
      </c>
      <c r="D7" s="45" t="s">
        <v>68</v>
      </c>
      <c r="E7" s="45" t="s">
        <v>69</v>
      </c>
      <c r="F7" s="45" t="s">
        <v>70</v>
      </c>
      <c r="G7" s="45" t="s">
        <v>71</v>
      </c>
      <c r="H7" s="45" t="s">
        <v>72</v>
      </c>
      <c r="I7" s="45" t="s">
        <v>73</v>
      </c>
      <c r="J7" s="45" t="s">
        <v>74</v>
      </c>
      <c r="K7" s="45" t="s">
        <v>75</v>
      </c>
      <c r="L7" s="45" t="s">
        <v>76</v>
      </c>
      <c r="M7" s="45" t="s">
        <v>77</v>
      </c>
      <c r="N7" s="57" t="s">
        <v>78</v>
      </c>
    </row>
    <row r="8">
      <c r="B8" s="49"/>
      <c r="C8" s="43" t="s">
        <v>54</v>
      </c>
      <c r="D8" s="44"/>
      <c r="E8" s="44"/>
      <c r="F8" s="44"/>
      <c r="G8" s="44"/>
      <c r="H8" s="44"/>
      <c r="I8" s="44"/>
      <c r="J8" s="44"/>
      <c r="K8" s="44"/>
      <c r="L8" s="44"/>
      <c r="M8" s="44"/>
      <c r="N8" s="34"/>
    </row>
    <row r="9">
      <c r="B9" s="65" t="s">
        <v>146</v>
      </c>
      <c r="C9" s="61"/>
      <c r="D9" s="61"/>
      <c r="E9" s="61"/>
      <c r="F9" s="61"/>
      <c r="G9" s="61"/>
      <c r="H9" s="61"/>
      <c r="I9" s="61"/>
      <c r="J9" s="61"/>
      <c r="K9" s="61"/>
      <c r="L9" s="61"/>
      <c r="M9" s="61"/>
      <c r="N9" s="68"/>
    </row>
    <row r="10">
      <c r="B10" s="63" t="s">
        <v>147</v>
      </c>
      <c r="C10" s="62" t="s">
        <v>702</v>
      </c>
      <c r="D10" s="62" t="s">
        <v>1014</v>
      </c>
      <c r="E10" s="62" t="s">
        <v>626</v>
      </c>
      <c r="F10" s="62" t="s">
        <v>1015</v>
      </c>
      <c r="G10" s="62" t="s">
        <v>1014</v>
      </c>
      <c r="H10" s="62" t="s">
        <v>702</v>
      </c>
      <c r="I10" s="62" t="s">
        <v>702</v>
      </c>
      <c r="J10" s="62" t="s">
        <v>1009</v>
      </c>
      <c r="K10" s="62" t="s">
        <v>1008</v>
      </c>
      <c r="L10" s="62" t="s">
        <v>1115</v>
      </c>
      <c r="M10" s="62" t="s">
        <v>1017</v>
      </c>
      <c r="N10" s="69" t="s">
        <v>1017</v>
      </c>
    </row>
    <row r="11">
      <c r="B11" s="64" t="s">
        <v>160</v>
      </c>
      <c r="C11" s="60" t="s">
        <v>702</v>
      </c>
      <c r="D11" s="60" t="s">
        <v>702</v>
      </c>
      <c r="E11" s="60" t="s">
        <v>702</v>
      </c>
      <c r="F11" s="60" t="s">
        <v>625</v>
      </c>
      <c r="G11" s="60" t="s">
        <v>702</v>
      </c>
      <c r="H11" s="60" t="s">
        <v>1016</v>
      </c>
      <c r="I11" s="60" t="s">
        <v>702</v>
      </c>
      <c r="J11" s="60" t="s">
        <v>702</v>
      </c>
      <c r="K11" s="60" t="s">
        <v>702</v>
      </c>
      <c r="L11" s="60" t="s">
        <v>1009</v>
      </c>
      <c r="M11" s="60" t="s">
        <v>633</v>
      </c>
      <c r="N11" s="67" t="s">
        <v>702</v>
      </c>
    </row>
    <row r="12">
      <c r="B12" s="63" t="s">
        <v>173</v>
      </c>
      <c r="C12" s="62" t="s">
        <v>625</v>
      </c>
      <c r="D12" s="62" t="s">
        <v>1015</v>
      </c>
      <c r="E12" s="62" t="s">
        <v>628</v>
      </c>
      <c r="F12" s="62" t="s">
        <v>1021</v>
      </c>
      <c r="G12" s="62" t="s">
        <v>1008</v>
      </c>
      <c r="H12" s="62" t="s">
        <v>1015</v>
      </c>
      <c r="I12" s="62" t="s">
        <v>702</v>
      </c>
      <c r="J12" s="62" t="s">
        <v>1010</v>
      </c>
      <c r="K12" s="62" t="s">
        <v>628</v>
      </c>
      <c r="L12" s="62" t="s">
        <v>1357</v>
      </c>
      <c r="M12" s="62" t="s">
        <v>1524</v>
      </c>
      <c r="N12" s="69" t="s">
        <v>1017</v>
      </c>
    </row>
    <row r="13">
      <c r="B13" s="65" t="s">
        <v>186</v>
      </c>
      <c r="C13" s="61"/>
      <c r="D13" s="61"/>
      <c r="E13" s="61"/>
      <c r="F13" s="61"/>
      <c r="G13" s="61"/>
      <c r="H13" s="61"/>
      <c r="I13" s="61"/>
      <c r="J13" s="61"/>
      <c r="K13" s="61"/>
      <c r="L13" s="61"/>
      <c r="M13" s="61"/>
      <c r="N13" s="68"/>
    </row>
    <row r="14">
      <c r="B14" s="63" t="s">
        <v>147</v>
      </c>
      <c r="C14" s="62" t="s">
        <v>2990</v>
      </c>
      <c r="D14" s="62" t="s">
        <v>2990</v>
      </c>
      <c r="E14" s="62" t="s">
        <v>2991</v>
      </c>
      <c r="F14" s="62" t="s">
        <v>2992</v>
      </c>
      <c r="G14" s="62" t="s">
        <v>2993</v>
      </c>
      <c r="H14" s="62" t="s">
        <v>2994</v>
      </c>
      <c r="I14" s="62" t="s">
        <v>2995</v>
      </c>
      <c r="J14" s="62" t="s">
        <v>2996</v>
      </c>
      <c r="K14" s="62" t="s">
        <v>2997</v>
      </c>
      <c r="L14" s="62" t="s">
        <v>2998</v>
      </c>
      <c r="M14" s="62" t="s">
        <v>2999</v>
      </c>
      <c r="N14" s="69" t="s">
        <v>3000</v>
      </c>
    </row>
    <row r="15">
      <c r="B15" s="64" t="s">
        <v>160</v>
      </c>
      <c r="C15" s="60" t="s">
        <v>3001</v>
      </c>
      <c r="D15" s="60" t="s">
        <v>3001</v>
      </c>
      <c r="E15" s="60" t="s">
        <v>1470</v>
      </c>
      <c r="F15" s="60" t="s">
        <v>1474</v>
      </c>
      <c r="G15" s="60" t="s">
        <v>3002</v>
      </c>
      <c r="H15" s="60" t="s">
        <v>3003</v>
      </c>
      <c r="I15" s="60" t="s">
        <v>3004</v>
      </c>
      <c r="J15" s="60" t="s">
        <v>3003</v>
      </c>
      <c r="K15" s="60" t="s">
        <v>3005</v>
      </c>
      <c r="L15" s="60" t="s">
        <v>3006</v>
      </c>
      <c r="M15" s="60" t="s">
        <v>3007</v>
      </c>
      <c r="N15" s="67" t="s">
        <v>3008</v>
      </c>
    </row>
    <row r="16">
      <c r="B16" s="66" t="s">
        <v>173</v>
      </c>
      <c r="C16" s="46" t="s">
        <v>3009</v>
      </c>
      <c r="D16" s="46" t="s">
        <v>3009</v>
      </c>
      <c r="E16" s="46" t="s">
        <v>3010</v>
      </c>
      <c r="F16" s="46" t="s">
        <v>3011</v>
      </c>
      <c r="G16" s="46" t="s">
        <v>3012</v>
      </c>
      <c r="H16" s="46" t="s">
        <v>1834</v>
      </c>
      <c r="I16" s="46" t="s">
        <v>3013</v>
      </c>
      <c r="J16" s="46" t="s">
        <v>2688</v>
      </c>
      <c r="K16" s="46" t="s">
        <v>3014</v>
      </c>
      <c r="L16" s="46" t="s">
        <v>796</v>
      </c>
      <c r="M16" s="46" t="s">
        <v>3015</v>
      </c>
      <c r="N16" s="58" t="s">
        <v>3016</v>
      </c>
    </row>
    <row r="17">
      <c r="B17" t="s">
        <v>223</v>
      </c>
    </row>
    <row r="18">
      <c r="B18" t="s">
        <v>224</v>
      </c>
    </row>
  </sheetData>
  <sheetProtection selectLockedCells="0" selectUnlockedCells="0" objects="1" sheet="1"/>
  <mergeCells count="14">
    <mergeCell ref="C2:N2"/>
    <mergeCell ref="C8:N8"/>
    <mergeCell ref="C7:C7"/>
    <mergeCell ref="D7:D7"/>
    <mergeCell ref="E7:E7"/>
    <mergeCell ref="F7:F7"/>
    <mergeCell ref="G7:G7"/>
    <mergeCell ref="H7:H7"/>
    <mergeCell ref="I7:I7"/>
    <mergeCell ref="J7:J7"/>
    <mergeCell ref="K7:K7"/>
    <mergeCell ref="L7:L7"/>
    <mergeCell ref="M7:M7"/>
    <mergeCell ref="N7:N7"/>
  </mergeCells>
  <hyperlinks>
    <hyperlink ref="C2:J2" display="TOC" location="TOC!A1"/>
    <hyperlink ref="C2" display="Table of Contents" location="'Table of contents'!A1"/>
  </hyperlinks>
  <pageMargins left="0.7" right="0.7" top="0.75" bottom="0.75" header="0.3" footer="0.3"/>
  <pageSetup paperSize="9" orientation="portrait" r:id="rId2"/>
  <drawing r:id="rId1"/>
</worksheet>
</file>

<file path=xl/worksheets/sheet6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tabColor theme="9"/>
  </sheetPr>
  <dimension ref="A1"/>
  <sheetViews>
    <sheetView showGridLines="0" showRowColHeaders="0" workbookViewId="0">
      <pane xSplit="2" ySplit="8" topLeftCell="C9" activePane="bottomRight" state="frozen"/>
      <selection pane="topRight" activeCell="B1" sqref="B1"/>
      <selection pane="bottomLeft" activeCell="A6" sqref="A6"/>
      <selection pane="bottomRight" activeCell="B2" sqref="B2"/>
    </sheetView>
  </sheetViews>
  <sheetFormatPr defaultRowHeight="15.0" baseColWidth="10"/>
  <cols>
    <col min="1" max="1" width="1.5" hidden="0" customWidth="1"/>
    <col min="2" max="2" width="35.83203125" hidden="0" customWidth="1"/>
  </cols>
  <sheetData>
    <row r="1" ht="9" customHeight="1"/>
    <row r="2" ht="39.950000000000003" customHeight="1">
      <c r="B2" s="56"/>
      <c r="C2" s="47" t="s">
        <v>0</v>
      </c>
      <c r="D2" s="48"/>
      <c r="E2" s="48"/>
      <c r="F2" s="48"/>
      <c r="G2" s="48"/>
      <c r="H2" s="48"/>
      <c r="I2" s="48"/>
      <c r="J2" s="48"/>
      <c r="K2" s="48"/>
      <c r="L2" s="48"/>
      <c r="M2" s="48"/>
      <c r="N2" s="48"/>
      <c r="O2" s="48"/>
      <c r="P2" s="48"/>
      <c r="Q2" s="48"/>
      <c r="R2" s="48"/>
      <c r="S2" s="48"/>
      <c r="T2" s="48"/>
      <c r="U2" s="48"/>
      <c r="V2" s="48"/>
      <c r="W2" s="48"/>
      <c r="X2" s="48"/>
      <c r="Y2" s="48"/>
      <c r="Z2" s="59"/>
    </row>
    <row r="3" ht="6.95" customHeight="1">
      <c r="B3" s="32"/>
      <c r="Z3" s="34"/>
    </row>
    <row r="4" ht="13.5" customHeight="1">
      <c r="B4" s="50" t="s">
        <v>3017</v>
      </c>
      <c r="Z4" s="34"/>
    </row>
    <row r="5" ht="12" customHeight="1">
      <c r="B5" s="53" t="s">
        <v>36</v>
      </c>
      <c r="Z5" s="34"/>
    </row>
    <row r="6" ht="6.95" customHeight="1">
      <c r="B6" s="51"/>
      <c r="C6" s="41"/>
      <c r="D6" s="42"/>
      <c r="E6" s="42"/>
      <c r="F6" s="42"/>
      <c r="G6" s="42"/>
      <c r="H6" s="42"/>
      <c r="I6" s="42"/>
      <c r="J6" s="42"/>
      <c r="K6" s="42"/>
      <c r="L6" s="42"/>
      <c r="M6" s="42"/>
      <c r="Z6" s="34"/>
    </row>
    <row r="7" ht="12" customHeight="1">
      <c r="B7" s="54"/>
      <c r="C7" s="45" t="s">
        <v>67</v>
      </c>
      <c r="D7" s="45" t="s">
        <v>67</v>
      </c>
      <c r="E7" s="45" t="s">
        <v>68</v>
      </c>
      <c r="F7" s="45" t="s">
        <v>68</v>
      </c>
      <c r="G7" s="45" t="s">
        <v>69</v>
      </c>
      <c r="H7" s="45" t="s">
        <v>69</v>
      </c>
      <c r="I7" s="45" t="s">
        <v>70</v>
      </c>
      <c r="J7" s="45" t="s">
        <v>70</v>
      </c>
      <c r="K7" s="45" t="s">
        <v>71</v>
      </c>
      <c r="L7" s="45" t="s">
        <v>71</v>
      </c>
      <c r="M7" s="45" t="s">
        <v>72</v>
      </c>
      <c r="N7" s="45" t="s">
        <v>72</v>
      </c>
      <c r="O7" s="45" t="s">
        <v>73</v>
      </c>
      <c r="P7" s="45" t="s">
        <v>73</v>
      </c>
      <c r="Q7" s="45" t="s">
        <v>74</v>
      </c>
      <c r="R7" s="45" t="s">
        <v>74</v>
      </c>
      <c r="S7" s="45" t="s">
        <v>75</v>
      </c>
      <c r="T7" s="45" t="s">
        <v>75</v>
      </c>
      <c r="U7" s="45" t="s">
        <v>76</v>
      </c>
      <c r="V7" s="45" t="s">
        <v>76</v>
      </c>
      <c r="W7" s="45" t="s">
        <v>77</v>
      </c>
      <c r="X7" s="45" t="s">
        <v>77</v>
      </c>
      <c r="Y7" s="45" t="s">
        <v>78</v>
      </c>
      <c r="Z7" s="57" t="s">
        <v>78</v>
      </c>
    </row>
    <row r="8">
      <c r="B8" s="49"/>
      <c r="C8" s="43" t="s">
        <v>226</v>
      </c>
      <c r="D8" s="44"/>
      <c r="E8" s="44"/>
      <c r="F8" s="44"/>
      <c r="G8" s="44"/>
      <c r="H8" s="44"/>
      <c r="I8" s="44"/>
      <c r="J8" s="44"/>
      <c r="K8" s="44"/>
      <c r="L8" s="44"/>
      <c r="M8" s="44"/>
      <c r="Z8" s="34"/>
    </row>
    <row r="9">
      <c r="B9" s="65" t="s">
        <v>146</v>
      </c>
      <c r="C9" s="61"/>
      <c r="D9" s="61"/>
      <c r="E9" s="61"/>
      <c r="F9" s="61"/>
      <c r="G9" s="61"/>
      <c r="H9" s="61"/>
      <c r="I9" s="61"/>
      <c r="J9" s="61"/>
      <c r="K9" s="61"/>
      <c r="L9" s="61"/>
      <c r="M9" s="61"/>
      <c r="N9" s="61"/>
      <c r="O9" s="61"/>
      <c r="P9" s="61"/>
      <c r="Q9" s="61"/>
      <c r="R9" s="61"/>
      <c r="S9" s="61"/>
      <c r="T9" s="61"/>
      <c r="U9" s="61"/>
      <c r="V9" s="61"/>
      <c r="W9" s="61"/>
      <c r="X9" s="61"/>
      <c r="Y9" s="61"/>
      <c r="Z9" s="68"/>
    </row>
    <row r="10">
      <c r="B10" s="63" t="s">
        <v>147</v>
      </c>
      <c r="C10" s="62" t="s">
        <v>702</v>
      </c>
      <c r="D10" s="62" t="s">
        <v>703</v>
      </c>
      <c r="E10" s="62" t="s">
        <v>702</v>
      </c>
      <c r="F10" s="62" t="s">
        <v>703</v>
      </c>
      <c r="G10" s="62" t="s">
        <v>702</v>
      </c>
      <c r="H10" s="62" t="s">
        <v>703</v>
      </c>
      <c r="I10" s="62" t="s">
        <v>702</v>
      </c>
      <c r="J10" s="62" t="s">
        <v>703</v>
      </c>
      <c r="K10" s="62" t="s">
        <v>702</v>
      </c>
      <c r="L10" s="62" t="s">
        <v>703</v>
      </c>
      <c r="M10" s="62" t="s">
        <v>702</v>
      </c>
      <c r="N10" s="62" t="s">
        <v>703</v>
      </c>
      <c r="O10" s="62" t="s">
        <v>702</v>
      </c>
      <c r="P10" s="62" t="s">
        <v>703</v>
      </c>
      <c r="Q10" s="62" t="s">
        <v>702</v>
      </c>
      <c r="R10" s="62" t="s">
        <v>703</v>
      </c>
      <c r="S10" s="62" t="s">
        <v>702</v>
      </c>
      <c r="T10" s="62" t="s">
        <v>703</v>
      </c>
      <c r="U10" s="62" t="s">
        <v>702</v>
      </c>
      <c r="V10" s="62" t="s">
        <v>703</v>
      </c>
      <c r="W10" s="62" t="s">
        <v>702</v>
      </c>
      <c r="X10" s="62" t="s">
        <v>703</v>
      </c>
      <c r="Y10" s="62" t="s">
        <v>702</v>
      </c>
      <c r="Z10" s="69" t="s">
        <v>703</v>
      </c>
    </row>
    <row r="11">
      <c r="B11" s="64" t="s">
        <v>160</v>
      </c>
      <c r="C11" s="60" t="s">
        <v>702</v>
      </c>
      <c r="D11" s="60" t="s">
        <v>703</v>
      </c>
      <c r="E11" s="60" t="s">
        <v>702</v>
      </c>
      <c r="F11" s="60" t="s">
        <v>703</v>
      </c>
      <c r="G11" s="60" t="s">
        <v>702</v>
      </c>
      <c r="H11" s="60" t="s">
        <v>703</v>
      </c>
      <c r="I11" s="60" t="s">
        <v>702</v>
      </c>
      <c r="J11" s="60" t="s">
        <v>703</v>
      </c>
      <c r="K11" s="60" t="s">
        <v>702</v>
      </c>
      <c r="L11" s="60" t="s">
        <v>703</v>
      </c>
      <c r="M11" s="60" t="s">
        <v>702</v>
      </c>
      <c r="N11" s="60" t="s">
        <v>703</v>
      </c>
      <c r="O11" s="60" t="s">
        <v>702</v>
      </c>
      <c r="P11" s="60" t="s">
        <v>703</v>
      </c>
      <c r="Q11" s="60" t="s">
        <v>702</v>
      </c>
      <c r="R11" s="60" t="s">
        <v>703</v>
      </c>
      <c r="S11" s="60" t="s">
        <v>702</v>
      </c>
      <c r="T11" s="60" t="s">
        <v>703</v>
      </c>
      <c r="U11" s="60" t="s">
        <v>702</v>
      </c>
      <c r="V11" s="60" t="s">
        <v>703</v>
      </c>
      <c r="W11" s="60" t="s">
        <v>702</v>
      </c>
      <c r="X11" s="60" t="s">
        <v>703</v>
      </c>
      <c r="Y11" s="60" t="s">
        <v>702</v>
      </c>
      <c r="Z11" s="67" t="s">
        <v>703</v>
      </c>
    </row>
    <row r="12">
      <c r="B12" s="63" t="s">
        <v>173</v>
      </c>
      <c r="C12" s="62" t="s">
        <v>702</v>
      </c>
      <c r="D12" s="62" t="s">
        <v>703</v>
      </c>
      <c r="E12" s="62" t="s">
        <v>702</v>
      </c>
      <c r="F12" s="62" t="s">
        <v>703</v>
      </c>
      <c r="G12" s="62" t="s">
        <v>702</v>
      </c>
      <c r="H12" s="62" t="s">
        <v>703</v>
      </c>
      <c r="I12" s="62" t="s">
        <v>702</v>
      </c>
      <c r="J12" s="62" t="s">
        <v>703</v>
      </c>
      <c r="K12" s="62" t="s">
        <v>702</v>
      </c>
      <c r="L12" s="62" t="s">
        <v>703</v>
      </c>
      <c r="M12" s="62" t="s">
        <v>702</v>
      </c>
      <c r="N12" s="62" t="s">
        <v>703</v>
      </c>
      <c r="O12" s="62" t="s">
        <v>702</v>
      </c>
      <c r="P12" s="62" t="s">
        <v>703</v>
      </c>
      <c r="Q12" s="62" t="s">
        <v>702</v>
      </c>
      <c r="R12" s="62" t="s">
        <v>703</v>
      </c>
      <c r="S12" s="62" t="s">
        <v>702</v>
      </c>
      <c r="T12" s="62" t="s">
        <v>703</v>
      </c>
      <c r="U12" s="62" t="s">
        <v>702</v>
      </c>
      <c r="V12" s="62" t="s">
        <v>703</v>
      </c>
      <c r="W12" s="62" t="s">
        <v>702</v>
      </c>
      <c r="X12" s="62" t="s">
        <v>703</v>
      </c>
      <c r="Y12" s="62" t="s">
        <v>702</v>
      </c>
      <c r="Z12" s="69" t="s">
        <v>703</v>
      </c>
    </row>
    <row r="13">
      <c r="B13" s="65" t="s">
        <v>186</v>
      </c>
      <c r="C13" s="61"/>
      <c r="D13" s="61"/>
      <c r="E13" s="61"/>
      <c r="F13" s="61"/>
      <c r="G13" s="61"/>
      <c r="H13" s="61"/>
      <c r="I13" s="61"/>
      <c r="J13" s="61"/>
      <c r="K13" s="61"/>
      <c r="L13" s="61"/>
      <c r="M13" s="61"/>
      <c r="N13" s="61"/>
      <c r="O13" s="61"/>
      <c r="P13" s="61"/>
      <c r="Q13" s="61"/>
      <c r="R13" s="61"/>
      <c r="S13" s="61"/>
      <c r="T13" s="61"/>
      <c r="U13" s="61"/>
      <c r="V13" s="61"/>
      <c r="W13" s="61"/>
      <c r="X13" s="61"/>
      <c r="Y13" s="61"/>
      <c r="Z13" s="68"/>
    </row>
    <row r="14">
      <c r="B14" s="63" t="s">
        <v>147</v>
      </c>
      <c r="C14" s="62" t="s">
        <v>1865</v>
      </c>
      <c r="D14" s="62" t="s">
        <v>3018</v>
      </c>
      <c r="E14" s="62" t="s">
        <v>1867</v>
      </c>
      <c r="F14" s="62" t="s">
        <v>1868</v>
      </c>
      <c r="G14" s="62" t="s">
        <v>1867</v>
      </c>
      <c r="H14" s="62" t="s">
        <v>2409</v>
      </c>
      <c r="I14" s="62" t="s">
        <v>1865</v>
      </c>
      <c r="J14" s="62" t="s">
        <v>3018</v>
      </c>
      <c r="K14" s="62" t="s">
        <v>1869</v>
      </c>
      <c r="L14" s="62" t="s">
        <v>3019</v>
      </c>
      <c r="M14" s="62" t="s">
        <v>1867</v>
      </c>
      <c r="N14" s="62" t="s">
        <v>2409</v>
      </c>
      <c r="O14" s="62" t="s">
        <v>1867</v>
      </c>
      <c r="P14" s="62" t="s">
        <v>1868</v>
      </c>
      <c r="Q14" s="62" t="s">
        <v>1867</v>
      </c>
      <c r="R14" s="62" t="s">
        <v>2409</v>
      </c>
      <c r="S14" s="62" t="s">
        <v>1869</v>
      </c>
      <c r="T14" s="62" t="s">
        <v>3019</v>
      </c>
      <c r="U14" s="62" t="s">
        <v>1859</v>
      </c>
      <c r="V14" s="62" t="s">
        <v>1856</v>
      </c>
      <c r="W14" s="62" t="s">
        <v>1878</v>
      </c>
      <c r="X14" s="62" t="s">
        <v>2409</v>
      </c>
      <c r="Y14" s="62" t="s">
        <v>1860</v>
      </c>
      <c r="Z14" s="69" t="s">
        <v>1857</v>
      </c>
    </row>
    <row r="15">
      <c r="B15" s="64" t="s">
        <v>160</v>
      </c>
      <c r="C15" s="60" t="s">
        <v>1852</v>
      </c>
      <c r="D15" s="60" t="s">
        <v>1853</v>
      </c>
      <c r="E15" s="60" t="s">
        <v>1852</v>
      </c>
      <c r="F15" s="60" t="s">
        <v>1853</v>
      </c>
      <c r="G15" s="60" t="s">
        <v>1848</v>
      </c>
      <c r="H15" s="60" t="s">
        <v>1849</v>
      </c>
      <c r="I15" s="60" t="s">
        <v>3020</v>
      </c>
      <c r="J15" s="60" t="s">
        <v>3021</v>
      </c>
      <c r="K15" s="60" t="s">
        <v>1855</v>
      </c>
      <c r="L15" s="60" t="s">
        <v>3022</v>
      </c>
      <c r="M15" s="60" t="s">
        <v>3023</v>
      </c>
      <c r="N15" s="60" t="s">
        <v>3024</v>
      </c>
      <c r="O15" s="60" t="s">
        <v>3023</v>
      </c>
      <c r="P15" s="60" t="s">
        <v>3024</v>
      </c>
      <c r="Q15" s="60" t="s">
        <v>3020</v>
      </c>
      <c r="R15" s="60" t="s">
        <v>3025</v>
      </c>
      <c r="S15" s="60" t="s">
        <v>3020</v>
      </c>
      <c r="T15" s="60" t="s">
        <v>3024</v>
      </c>
      <c r="U15" s="60" t="s">
        <v>1859</v>
      </c>
      <c r="V15" s="60" t="s">
        <v>1856</v>
      </c>
      <c r="W15" s="60" t="s">
        <v>1981</v>
      </c>
      <c r="X15" s="60" t="s">
        <v>1854</v>
      </c>
      <c r="Y15" s="60" t="s">
        <v>1982</v>
      </c>
      <c r="Z15" s="67" t="s">
        <v>3026</v>
      </c>
    </row>
    <row r="16">
      <c r="B16" s="66" t="s">
        <v>173</v>
      </c>
      <c r="C16" s="46" t="s">
        <v>1867</v>
      </c>
      <c r="D16" s="46" t="s">
        <v>1875</v>
      </c>
      <c r="E16" s="46" t="s">
        <v>1867</v>
      </c>
      <c r="F16" s="46" t="s">
        <v>1875</v>
      </c>
      <c r="G16" s="46" t="s">
        <v>1850</v>
      </c>
      <c r="H16" s="46" t="s">
        <v>1861</v>
      </c>
      <c r="I16" s="46" t="s">
        <v>1850</v>
      </c>
      <c r="J16" s="46" t="s">
        <v>1861</v>
      </c>
      <c r="K16" s="46" t="s">
        <v>1867</v>
      </c>
      <c r="L16" s="46" t="s">
        <v>1875</v>
      </c>
      <c r="M16" s="46" t="s">
        <v>1855</v>
      </c>
      <c r="N16" s="46" t="s">
        <v>1980</v>
      </c>
      <c r="O16" s="46" t="s">
        <v>1855</v>
      </c>
      <c r="P16" s="46" t="s">
        <v>3027</v>
      </c>
      <c r="Q16" s="46" t="s">
        <v>1855</v>
      </c>
      <c r="R16" s="46" t="s">
        <v>1980</v>
      </c>
      <c r="S16" s="46" t="s">
        <v>1850</v>
      </c>
      <c r="T16" s="46" t="s">
        <v>1873</v>
      </c>
      <c r="U16" s="46" t="s">
        <v>1859</v>
      </c>
      <c r="V16" s="46" t="s">
        <v>1980</v>
      </c>
      <c r="W16" s="46" t="s">
        <v>1860</v>
      </c>
      <c r="X16" s="46" t="s">
        <v>1861</v>
      </c>
      <c r="Y16" s="46" t="s">
        <v>1981</v>
      </c>
      <c r="Z16" s="58" t="s">
        <v>3028</v>
      </c>
    </row>
    <row r="17">
      <c r="B17" t="s">
        <v>223</v>
      </c>
    </row>
    <row r="18">
      <c r="B18" t="s">
        <v>224</v>
      </c>
    </row>
  </sheetData>
  <sheetProtection selectLockedCells="0" selectUnlockedCells="0" objects="1" sheet="1"/>
  <mergeCells count="14">
    <mergeCell ref="C2:Z2"/>
    <mergeCell ref="C8:Z8"/>
    <mergeCell ref="C7:D7"/>
    <mergeCell ref="E7:F7"/>
    <mergeCell ref="G7:H7"/>
    <mergeCell ref="I7:J7"/>
    <mergeCell ref="K7:L7"/>
    <mergeCell ref="M7:N7"/>
    <mergeCell ref="O7:P7"/>
    <mergeCell ref="Q7:R7"/>
    <mergeCell ref="S7:T7"/>
    <mergeCell ref="U7:V7"/>
    <mergeCell ref="W7:X7"/>
    <mergeCell ref="Y7:Z7"/>
  </mergeCells>
  <hyperlinks>
    <hyperlink ref="C2:J2" display="TOC" location="TOC!A1"/>
    <hyperlink ref="C2" display="Table of Contents" location="'Table of contents'!A1"/>
  </hyperlinks>
  <pageMargins left="0.7" right="0.7" top="0.75" bottom="0.75" header="0.3" footer="0.3"/>
  <pageSetup paperSize="9" orientation="portrait" r:id="rId2"/>
  <drawing r:id="rId1"/>
</worksheet>
</file>

<file path=xl/worksheets/sheet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tabColor theme="9"/>
  </sheetPr>
  <dimension ref="A1"/>
  <sheetViews>
    <sheetView showGridLines="0" showRowColHeaders="0" workbookViewId="0">
      <pane xSplit="2" ySplit="8" topLeftCell="C9" activePane="bottomRight" state="frozen"/>
      <selection pane="topRight" activeCell="B1" sqref="B1"/>
      <selection pane="bottomLeft" activeCell="A6" sqref="A6"/>
      <selection pane="bottomRight" activeCell="B2" sqref="B2"/>
    </sheetView>
  </sheetViews>
  <sheetFormatPr defaultRowHeight="15.0" baseColWidth="10"/>
  <cols>
    <col min="1" max="1" width="1.5" hidden="0" customWidth="1"/>
    <col min="2" max="2" width="35.83203125" hidden="0" customWidth="1"/>
  </cols>
  <sheetData>
    <row r="1" ht="9" customHeight="1"/>
    <row r="2" ht="39.950000000000003" customHeight="1">
      <c r="B2" s="56"/>
      <c r="C2" s="47" t="s">
        <v>0</v>
      </c>
      <c r="D2" s="48"/>
      <c r="E2" s="48"/>
      <c r="F2" s="48"/>
      <c r="G2" s="48"/>
      <c r="H2" s="48"/>
      <c r="I2" s="48"/>
      <c r="J2" s="48"/>
      <c r="K2" s="48"/>
      <c r="L2" s="48"/>
      <c r="M2" s="48"/>
      <c r="N2" s="59"/>
    </row>
    <row r="3" ht="6.95" customHeight="1">
      <c r="B3" s="32"/>
      <c r="N3" s="34"/>
    </row>
    <row r="4" ht="13.5" customHeight="1">
      <c r="B4" s="50" t="s">
        <v>3029</v>
      </c>
      <c r="N4" s="34"/>
    </row>
    <row r="5" ht="12" customHeight="1">
      <c r="B5" s="53" t="s">
        <v>36</v>
      </c>
      <c r="N5" s="34"/>
    </row>
    <row r="6" ht="6.95" customHeight="1">
      <c r="B6" s="51"/>
      <c r="C6" s="41"/>
      <c r="D6" s="42"/>
      <c r="E6" s="42"/>
      <c r="F6" s="42"/>
      <c r="G6" s="42"/>
      <c r="H6" s="42"/>
      <c r="I6" s="42"/>
      <c r="J6" s="42"/>
      <c r="K6" s="42"/>
      <c r="L6" s="42"/>
      <c r="M6" s="42"/>
      <c r="N6" s="34"/>
    </row>
    <row r="7" ht="12" customHeight="1">
      <c r="B7" s="54"/>
      <c r="C7" s="45" t="s">
        <v>67</v>
      </c>
      <c r="D7" s="45" t="s">
        <v>68</v>
      </c>
      <c r="E7" s="45" t="s">
        <v>69</v>
      </c>
      <c r="F7" s="45" t="s">
        <v>70</v>
      </c>
      <c r="G7" s="45" t="s">
        <v>71</v>
      </c>
      <c r="H7" s="45" t="s">
        <v>72</v>
      </c>
      <c r="I7" s="45" t="s">
        <v>73</v>
      </c>
      <c r="J7" s="45" t="s">
        <v>74</v>
      </c>
      <c r="K7" s="45" t="s">
        <v>75</v>
      </c>
      <c r="L7" s="45" t="s">
        <v>76</v>
      </c>
      <c r="M7" s="45" t="s">
        <v>77</v>
      </c>
      <c r="N7" s="57" t="s">
        <v>78</v>
      </c>
    </row>
    <row r="8">
      <c r="B8" s="49"/>
      <c r="C8" s="43" t="s">
        <v>54</v>
      </c>
      <c r="D8" s="44"/>
      <c r="E8" s="44"/>
      <c r="F8" s="44"/>
      <c r="G8" s="44"/>
      <c r="H8" s="44"/>
      <c r="I8" s="44"/>
      <c r="J8" s="44"/>
      <c r="K8" s="44"/>
      <c r="L8" s="44"/>
      <c r="M8" s="44"/>
      <c r="N8" s="34"/>
    </row>
    <row r="9">
      <c r="B9" s="65" t="s">
        <v>146</v>
      </c>
      <c r="C9" s="61"/>
      <c r="D9" s="61"/>
      <c r="E9" s="61"/>
      <c r="F9" s="61"/>
      <c r="G9" s="61"/>
      <c r="H9" s="61"/>
      <c r="I9" s="61"/>
      <c r="J9" s="61"/>
      <c r="K9" s="61"/>
      <c r="L9" s="61"/>
      <c r="M9" s="61"/>
      <c r="N9" s="68"/>
    </row>
    <row r="10">
      <c r="B10" s="63" t="s">
        <v>147</v>
      </c>
      <c r="C10" s="62" t="s">
        <v>1014</v>
      </c>
      <c r="D10" s="62" t="s">
        <v>702</v>
      </c>
      <c r="E10" s="62" t="s">
        <v>702</v>
      </c>
      <c r="F10" s="62" t="s">
        <v>702</v>
      </c>
      <c r="G10" s="62" t="s">
        <v>1016</v>
      </c>
      <c r="H10" s="62" t="s">
        <v>625</v>
      </c>
      <c r="I10" s="62" t="s">
        <v>702</v>
      </c>
      <c r="J10" s="62" t="s">
        <v>702</v>
      </c>
      <c r="K10" s="62" t="s">
        <v>625</v>
      </c>
      <c r="L10" s="62" t="s">
        <v>1010</v>
      </c>
      <c r="M10" s="62" t="s">
        <v>1010</v>
      </c>
      <c r="N10" s="69" t="s">
        <v>1012</v>
      </c>
    </row>
    <row r="11">
      <c r="B11" s="64" t="s">
        <v>160</v>
      </c>
      <c r="C11" s="60" t="s">
        <v>702</v>
      </c>
      <c r="D11" s="60" t="s">
        <v>702</v>
      </c>
      <c r="E11" s="60" t="s">
        <v>702</v>
      </c>
      <c r="F11" s="60" t="s">
        <v>625</v>
      </c>
      <c r="G11" s="60" t="s">
        <v>702</v>
      </c>
      <c r="H11" s="60" t="s">
        <v>1014</v>
      </c>
      <c r="I11" s="60" t="s">
        <v>702</v>
      </c>
      <c r="J11" s="60" t="s">
        <v>702</v>
      </c>
      <c r="K11" s="60" t="s">
        <v>1016</v>
      </c>
      <c r="L11" s="60" t="s">
        <v>702</v>
      </c>
      <c r="M11" s="60" t="s">
        <v>702</v>
      </c>
      <c r="N11" s="67" t="s">
        <v>702</v>
      </c>
    </row>
    <row r="12">
      <c r="B12" s="63" t="s">
        <v>173</v>
      </c>
      <c r="C12" s="62" t="s">
        <v>1015</v>
      </c>
      <c r="D12" s="62" t="s">
        <v>625</v>
      </c>
      <c r="E12" s="62" t="s">
        <v>625</v>
      </c>
      <c r="F12" s="62" t="s">
        <v>626</v>
      </c>
      <c r="G12" s="62" t="s">
        <v>1014</v>
      </c>
      <c r="H12" s="62" t="s">
        <v>628</v>
      </c>
      <c r="I12" s="62" t="s">
        <v>1014</v>
      </c>
      <c r="J12" s="62" t="s">
        <v>1115</v>
      </c>
      <c r="K12" s="62" t="s">
        <v>1007</v>
      </c>
      <c r="L12" s="62" t="s">
        <v>1018</v>
      </c>
      <c r="M12" s="62" t="s">
        <v>1018</v>
      </c>
      <c r="N12" s="69" t="s">
        <v>1010</v>
      </c>
    </row>
    <row r="13">
      <c r="B13" s="65" t="s">
        <v>186</v>
      </c>
      <c r="C13" s="61"/>
      <c r="D13" s="61"/>
      <c r="E13" s="61"/>
      <c r="F13" s="61"/>
      <c r="G13" s="61"/>
      <c r="H13" s="61"/>
      <c r="I13" s="61"/>
      <c r="J13" s="61"/>
      <c r="K13" s="61"/>
      <c r="L13" s="61"/>
      <c r="M13" s="61"/>
      <c r="N13" s="68"/>
    </row>
    <row r="14">
      <c r="B14" s="63" t="s">
        <v>147</v>
      </c>
      <c r="C14" s="62" t="s">
        <v>1955</v>
      </c>
      <c r="D14" s="62" t="s">
        <v>3030</v>
      </c>
      <c r="E14" s="62" t="s">
        <v>3031</v>
      </c>
      <c r="F14" s="62" t="s">
        <v>1955</v>
      </c>
      <c r="G14" s="62" t="s">
        <v>3032</v>
      </c>
      <c r="H14" s="62" t="s">
        <v>3033</v>
      </c>
      <c r="I14" s="62" t="s">
        <v>3034</v>
      </c>
      <c r="J14" s="62" t="s">
        <v>420</v>
      </c>
      <c r="K14" s="62" t="s">
        <v>1485</v>
      </c>
      <c r="L14" s="62" t="s">
        <v>3035</v>
      </c>
      <c r="M14" s="62" t="s">
        <v>3036</v>
      </c>
      <c r="N14" s="69" t="s">
        <v>3037</v>
      </c>
    </row>
    <row r="15">
      <c r="B15" s="64" t="s">
        <v>160</v>
      </c>
      <c r="C15" s="60" t="s">
        <v>418</v>
      </c>
      <c r="D15" s="60" t="s">
        <v>3038</v>
      </c>
      <c r="E15" s="60" t="s">
        <v>3039</v>
      </c>
      <c r="F15" s="60" t="s">
        <v>3040</v>
      </c>
      <c r="G15" s="60" t="s">
        <v>2996</v>
      </c>
      <c r="H15" s="60" t="s">
        <v>2996</v>
      </c>
      <c r="I15" s="60" t="s">
        <v>3041</v>
      </c>
      <c r="J15" s="60" t="s">
        <v>802</v>
      </c>
      <c r="K15" s="60" t="s">
        <v>3042</v>
      </c>
      <c r="L15" s="60" t="s">
        <v>3043</v>
      </c>
      <c r="M15" s="60" t="s">
        <v>3044</v>
      </c>
      <c r="N15" s="67" t="s">
        <v>3045</v>
      </c>
    </row>
    <row r="16">
      <c r="B16" s="66" t="s">
        <v>173</v>
      </c>
      <c r="C16" s="46" t="s">
        <v>3046</v>
      </c>
      <c r="D16" s="46" t="s">
        <v>3047</v>
      </c>
      <c r="E16" s="46" t="s">
        <v>2684</v>
      </c>
      <c r="F16" s="46" t="s">
        <v>3048</v>
      </c>
      <c r="G16" s="46" t="s">
        <v>3049</v>
      </c>
      <c r="H16" s="46" t="s">
        <v>3050</v>
      </c>
      <c r="I16" s="46" t="s">
        <v>3051</v>
      </c>
      <c r="J16" s="46" t="s">
        <v>3052</v>
      </c>
      <c r="K16" s="46" t="s">
        <v>3053</v>
      </c>
      <c r="L16" s="46" t="s">
        <v>3054</v>
      </c>
      <c r="M16" s="46" t="s">
        <v>3055</v>
      </c>
      <c r="N16" s="58" t="s">
        <v>3056</v>
      </c>
    </row>
    <row r="17">
      <c r="B17" t="s">
        <v>223</v>
      </c>
    </row>
    <row r="18">
      <c r="B18" t="s">
        <v>224</v>
      </c>
    </row>
  </sheetData>
  <sheetProtection selectLockedCells="0" selectUnlockedCells="0" objects="1" sheet="1"/>
  <mergeCells count="14">
    <mergeCell ref="C2:N2"/>
    <mergeCell ref="C8:N8"/>
    <mergeCell ref="C7:C7"/>
    <mergeCell ref="D7:D7"/>
    <mergeCell ref="E7:E7"/>
    <mergeCell ref="F7:F7"/>
    <mergeCell ref="G7:G7"/>
    <mergeCell ref="H7:H7"/>
    <mergeCell ref="I7:I7"/>
    <mergeCell ref="J7:J7"/>
    <mergeCell ref="K7:K7"/>
    <mergeCell ref="L7:L7"/>
    <mergeCell ref="M7:M7"/>
    <mergeCell ref="N7:N7"/>
  </mergeCells>
  <hyperlinks>
    <hyperlink ref="C2:J2" display="TOC" location="TOC!A1"/>
    <hyperlink ref="C2" display="Table of Contents" location="'Table of contents'!A1"/>
  </hyperlinks>
  <pageMargins left="0.7" right="0.7" top="0.75" bottom="0.75" header="0.3" footer="0.3"/>
  <pageSetup paperSize="9" orientation="portrait" r:id="rId2"/>
  <drawing r:id="rId1"/>
</worksheet>
</file>

<file path=xl/worksheets/sheet6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tabColor theme="9"/>
  </sheetPr>
  <dimension ref="A1"/>
  <sheetViews>
    <sheetView showGridLines="0" showRowColHeaders="0" workbookViewId="0">
      <pane xSplit="2" ySplit="8" topLeftCell="C9" activePane="bottomRight" state="frozen"/>
      <selection pane="topRight" activeCell="B1" sqref="B1"/>
      <selection pane="bottomLeft" activeCell="A6" sqref="A6"/>
      <selection pane="bottomRight" activeCell="B2" sqref="B2"/>
    </sheetView>
  </sheetViews>
  <sheetFormatPr defaultRowHeight="15.0" baseColWidth="10"/>
  <cols>
    <col min="1" max="1" width="1.5" hidden="0" customWidth="1"/>
    <col min="2" max="2" width="35.83203125" hidden="0" customWidth="1"/>
  </cols>
  <sheetData>
    <row r="1" ht="9" customHeight="1"/>
    <row r="2" ht="39.950000000000003" customHeight="1">
      <c r="B2" s="56"/>
      <c r="C2" s="47" t="s">
        <v>0</v>
      </c>
      <c r="D2" s="48"/>
      <c r="E2" s="48"/>
      <c r="F2" s="48"/>
      <c r="G2" s="48"/>
      <c r="H2" s="48"/>
      <c r="I2" s="48"/>
      <c r="J2" s="48"/>
      <c r="K2" s="48"/>
      <c r="L2" s="48"/>
      <c r="M2" s="48"/>
      <c r="N2" s="48"/>
      <c r="O2" s="48"/>
      <c r="P2" s="48"/>
      <c r="Q2" s="48"/>
      <c r="R2" s="48"/>
      <c r="S2" s="48"/>
      <c r="T2" s="48"/>
      <c r="U2" s="48"/>
      <c r="V2" s="48"/>
      <c r="W2" s="48"/>
      <c r="X2" s="48"/>
      <c r="Y2" s="48"/>
      <c r="Z2" s="59"/>
    </row>
    <row r="3" ht="6.95" customHeight="1">
      <c r="B3" s="32"/>
      <c r="Z3" s="34"/>
    </row>
    <row r="4" ht="13.5" customHeight="1">
      <c r="B4" s="50" t="s">
        <v>3057</v>
      </c>
      <c r="Z4" s="34"/>
    </row>
    <row r="5" ht="12" customHeight="1">
      <c r="B5" s="53" t="s">
        <v>36</v>
      </c>
      <c r="Z5" s="34"/>
    </row>
    <row r="6" ht="6.95" customHeight="1">
      <c r="B6" s="51"/>
      <c r="C6" s="41"/>
      <c r="D6" s="42"/>
      <c r="E6" s="42"/>
      <c r="F6" s="42"/>
      <c r="G6" s="42"/>
      <c r="H6" s="42"/>
      <c r="I6" s="42"/>
      <c r="J6" s="42"/>
      <c r="K6" s="42"/>
      <c r="L6" s="42"/>
      <c r="M6" s="42"/>
      <c r="Z6" s="34"/>
    </row>
    <row r="7" ht="12" customHeight="1">
      <c r="B7" s="54"/>
      <c r="C7" s="45" t="s">
        <v>67</v>
      </c>
      <c r="D7" s="45" t="s">
        <v>67</v>
      </c>
      <c r="E7" s="45" t="s">
        <v>68</v>
      </c>
      <c r="F7" s="45" t="s">
        <v>68</v>
      </c>
      <c r="G7" s="45" t="s">
        <v>69</v>
      </c>
      <c r="H7" s="45" t="s">
        <v>69</v>
      </c>
      <c r="I7" s="45" t="s">
        <v>70</v>
      </c>
      <c r="J7" s="45" t="s">
        <v>70</v>
      </c>
      <c r="K7" s="45" t="s">
        <v>71</v>
      </c>
      <c r="L7" s="45" t="s">
        <v>71</v>
      </c>
      <c r="M7" s="45" t="s">
        <v>72</v>
      </c>
      <c r="N7" s="45" t="s">
        <v>72</v>
      </c>
      <c r="O7" s="45" t="s">
        <v>73</v>
      </c>
      <c r="P7" s="45" t="s">
        <v>73</v>
      </c>
      <c r="Q7" s="45" t="s">
        <v>74</v>
      </c>
      <c r="R7" s="45" t="s">
        <v>74</v>
      </c>
      <c r="S7" s="45" t="s">
        <v>75</v>
      </c>
      <c r="T7" s="45" t="s">
        <v>75</v>
      </c>
      <c r="U7" s="45" t="s">
        <v>76</v>
      </c>
      <c r="V7" s="45" t="s">
        <v>76</v>
      </c>
      <c r="W7" s="45" t="s">
        <v>77</v>
      </c>
      <c r="X7" s="45" t="s">
        <v>77</v>
      </c>
      <c r="Y7" s="45" t="s">
        <v>78</v>
      </c>
      <c r="Z7" s="57" t="s">
        <v>78</v>
      </c>
    </row>
    <row r="8">
      <c r="B8" s="49"/>
      <c r="C8" s="43" t="s">
        <v>226</v>
      </c>
      <c r="D8" s="44"/>
      <c r="E8" s="44"/>
      <c r="F8" s="44"/>
      <c r="G8" s="44"/>
      <c r="H8" s="44"/>
      <c r="I8" s="44"/>
      <c r="J8" s="44"/>
      <c r="K8" s="44"/>
      <c r="L8" s="44"/>
      <c r="M8" s="44"/>
      <c r="Z8" s="34"/>
    </row>
    <row r="9">
      <c r="B9" s="65" t="s">
        <v>146</v>
      </c>
      <c r="C9" s="61"/>
      <c r="D9" s="61"/>
      <c r="E9" s="61"/>
      <c r="F9" s="61"/>
      <c r="G9" s="61"/>
      <c r="H9" s="61"/>
      <c r="I9" s="61"/>
      <c r="J9" s="61"/>
      <c r="K9" s="61"/>
      <c r="L9" s="61"/>
      <c r="M9" s="61"/>
      <c r="N9" s="61"/>
      <c r="O9" s="61"/>
      <c r="P9" s="61"/>
      <c r="Q9" s="61"/>
      <c r="R9" s="61"/>
      <c r="S9" s="61"/>
      <c r="T9" s="61"/>
      <c r="U9" s="61"/>
      <c r="V9" s="61"/>
      <c r="W9" s="61"/>
      <c r="X9" s="61"/>
      <c r="Y9" s="61"/>
      <c r="Z9" s="68"/>
    </row>
    <row r="10">
      <c r="B10" s="63" t="s">
        <v>147</v>
      </c>
      <c r="C10" s="62" t="s">
        <v>702</v>
      </c>
      <c r="D10" s="62" t="s">
        <v>703</v>
      </c>
      <c r="E10" s="62" t="s">
        <v>702</v>
      </c>
      <c r="F10" s="62" t="s">
        <v>703</v>
      </c>
      <c r="G10" s="62" t="s">
        <v>702</v>
      </c>
      <c r="H10" s="62" t="s">
        <v>703</v>
      </c>
      <c r="I10" s="62" t="s">
        <v>702</v>
      </c>
      <c r="J10" s="62" t="s">
        <v>703</v>
      </c>
      <c r="K10" s="62" t="s">
        <v>702</v>
      </c>
      <c r="L10" s="62" t="s">
        <v>703</v>
      </c>
      <c r="M10" s="62" t="s">
        <v>702</v>
      </c>
      <c r="N10" s="62" t="s">
        <v>703</v>
      </c>
      <c r="O10" s="62" t="s">
        <v>702</v>
      </c>
      <c r="P10" s="62" t="s">
        <v>703</v>
      </c>
      <c r="Q10" s="62" t="s">
        <v>702</v>
      </c>
      <c r="R10" s="62" t="s">
        <v>703</v>
      </c>
      <c r="S10" s="62" t="s">
        <v>702</v>
      </c>
      <c r="T10" s="62" t="s">
        <v>703</v>
      </c>
      <c r="U10" s="62" t="s">
        <v>702</v>
      </c>
      <c r="V10" s="62" t="s">
        <v>703</v>
      </c>
      <c r="W10" s="62" t="s">
        <v>702</v>
      </c>
      <c r="X10" s="62" t="s">
        <v>703</v>
      </c>
      <c r="Y10" s="62" t="s">
        <v>702</v>
      </c>
      <c r="Z10" s="69" t="s">
        <v>703</v>
      </c>
    </row>
    <row r="11">
      <c r="B11" s="64" t="s">
        <v>160</v>
      </c>
      <c r="C11" s="60" t="s">
        <v>702</v>
      </c>
      <c r="D11" s="60" t="s">
        <v>703</v>
      </c>
      <c r="E11" s="60" t="s">
        <v>702</v>
      </c>
      <c r="F11" s="60" t="s">
        <v>703</v>
      </c>
      <c r="G11" s="60" t="s">
        <v>702</v>
      </c>
      <c r="H11" s="60" t="s">
        <v>703</v>
      </c>
      <c r="I11" s="60" t="s">
        <v>702</v>
      </c>
      <c r="J11" s="60" t="s">
        <v>703</v>
      </c>
      <c r="K11" s="60" t="s">
        <v>702</v>
      </c>
      <c r="L11" s="60" t="s">
        <v>703</v>
      </c>
      <c r="M11" s="60" t="s">
        <v>702</v>
      </c>
      <c r="N11" s="60" t="s">
        <v>703</v>
      </c>
      <c r="O11" s="60" t="s">
        <v>702</v>
      </c>
      <c r="P11" s="60" t="s">
        <v>703</v>
      </c>
      <c r="Q11" s="60" t="s">
        <v>702</v>
      </c>
      <c r="R11" s="60" t="s">
        <v>703</v>
      </c>
      <c r="S11" s="60" t="s">
        <v>702</v>
      </c>
      <c r="T11" s="60" t="s">
        <v>703</v>
      </c>
      <c r="U11" s="60" t="s">
        <v>702</v>
      </c>
      <c r="V11" s="60" t="s">
        <v>703</v>
      </c>
      <c r="W11" s="60" t="s">
        <v>702</v>
      </c>
      <c r="X11" s="60" t="s">
        <v>703</v>
      </c>
      <c r="Y11" s="60" t="s">
        <v>702</v>
      </c>
      <c r="Z11" s="67" t="s">
        <v>703</v>
      </c>
    </row>
    <row r="12">
      <c r="B12" s="63" t="s">
        <v>173</v>
      </c>
      <c r="C12" s="62" t="s">
        <v>702</v>
      </c>
      <c r="D12" s="62" t="s">
        <v>703</v>
      </c>
      <c r="E12" s="62" t="s">
        <v>702</v>
      </c>
      <c r="F12" s="62" t="s">
        <v>703</v>
      </c>
      <c r="G12" s="62" t="s">
        <v>702</v>
      </c>
      <c r="H12" s="62" t="s">
        <v>703</v>
      </c>
      <c r="I12" s="62" t="s">
        <v>702</v>
      </c>
      <c r="J12" s="62" t="s">
        <v>703</v>
      </c>
      <c r="K12" s="62" t="s">
        <v>702</v>
      </c>
      <c r="L12" s="62" t="s">
        <v>703</v>
      </c>
      <c r="M12" s="62" t="s">
        <v>702</v>
      </c>
      <c r="N12" s="62" t="s">
        <v>703</v>
      </c>
      <c r="O12" s="62" t="s">
        <v>702</v>
      </c>
      <c r="P12" s="62" t="s">
        <v>703</v>
      </c>
      <c r="Q12" s="62" t="s">
        <v>702</v>
      </c>
      <c r="R12" s="62" t="s">
        <v>703</v>
      </c>
      <c r="S12" s="62" t="s">
        <v>702</v>
      </c>
      <c r="T12" s="62" t="s">
        <v>703</v>
      </c>
      <c r="U12" s="62" t="s">
        <v>702</v>
      </c>
      <c r="V12" s="62" t="s">
        <v>703</v>
      </c>
      <c r="W12" s="62" t="s">
        <v>702</v>
      </c>
      <c r="X12" s="62" t="s">
        <v>703</v>
      </c>
      <c r="Y12" s="62" t="s">
        <v>702</v>
      </c>
      <c r="Z12" s="69" t="s">
        <v>703</v>
      </c>
    </row>
    <row r="13">
      <c r="B13" s="65" t="s">
        <v>186</v>
      </c>
      <c r="C13" s="61"/>
      <c r="D13" s="61"/>
      <c r="E13" s="61"/>
      <c r="F13" s="61"/>
      <c r="G13" s="61"/>
      <c r="H13" s="61"/>
      <c r="I13" s="61"/>
      <c r="J13" s="61"/>
      <c r="K13" s="61"/>
      <c r="L13" s="61"/>
      <c r="M13" s="61"/>
      <c r="N13" s="61"/>
      <c r="O13" s="61"/>
      <c r="P13" s="61"/>
      <c r="Q13" s="61"/>
      <c r="R13" s="61"/>
      <c r="S13" s="61"/>
      <c r="T13" s="61"/>
      <c r="U13" s="61"/>
      <c r="V13" s="61"/>
      <c r="W13" s="61"/>
      <c r="X13" s="61"/>
      <c r="Y13" s="61"/>
      <c r="Z13" s="68"/>
    </row>
    <row r="14">
      <c r="B14" s="63" t="s">
        <v>147</v>
      </c>
      <c r="C14" s="62" t="s">
        <v>1870</v>
      </c>
      <c r="D14" s="62" t="s">
        <v>3058</v>
      </c>
      <c r="E14" s="62" t="s">
        <v>1865</v>
      </c>
      <c r="F14" s="62" t="s">
        <v>3018</v>
      </c>
      <c r="G14" s="62" t="s">
        <v>1865</v>
      </c>
      <c r="H14" s="62" t="s">
        <v>3018</v>
      </c>
      <c r="I14" s="62" t="s">
        <v>1869</v>
      </c>
      <c r="J14" s="62" t="s">
        <v>3019</v>
      </c>
      <c r="K14" s="62" t="s">
        <v>1870</v>
      </c>
      <c r="L14" s="62" t="s">
        <v>3058</v>
      </c>
      <c r="M14" s="62" t="s">
        <v>1869</v>
      </c>
      <c r="N14" s="62" t="s">
        <v>3059</v>
      </c>
      <c r="O14" s="62" t="s">
        <v>1174</v>
      </c>
      <c r="P14" s="62" t="s">
        <v>2756</v>
      </c>
      <c r="Q14" s="62" t="s">
        <v>1869</v>
      </c>
      <c r="R14" s="62" t="s">
        <v>3019</v>
      </c>
      <c r="S14" s="62" t="s">
        <v>1869</v>
      </c>
      <c r="T14" s="62" t="s">
        <v>3058</v>
      </c>
      <c r="U14" s="62" t="s">
        <v>1182</v>
      </c>
      <c r="V14" s="62" t="s">
        <v>1864</v>
      </c>
      <c r="W14" s="62" t="s">
        <v>1858</v>
      </c>
      <c r="X14" s="62" t="s">
        <v>1862</v>
      </c>
      <c r="Y14" s="62" t="s">
        <v>1859</v>
      </c>
      <c r="Z14" s="69" t="s">
        <v>3022</v>
      </c>
    </row>
    <row r="15">
      <c r="B15" s="64" t="s">
        <v>160</v>
      </c>
      <c r="C15" s="60" t="s">
        <v>1865</v>
      </c>
      <c r="D15" s="60" t="s">
        <v>3019</v>
      </c>
      <c r="E15" s="60" t="s">
        <v>1852</v>
      </c>
      <c r="F15" s="60" t="s">
        <v>1862</v>
      </c>
      <c r="G15" s="60" t="s">
        <v>1848</v>
      </c>
      <c r="H15" s="60" t="s">
        <v>3021</v>
      </c>
      <c r="I15" s="60" t="s">
        <v>1848</v>
      </c>
      <c r="J15" s="60" t="s">
        <v>1849</v>
      </c>
      <c r="K15" s="60" t="s">
        <v>1850</v>
      </c>
      <c r="L15" s="60" t="s">
        <v>1851</v>
      </c>
      <c r="M15" s="60" t="s">
        <v>1850</v>
      </c>
      <c r="N15" s="60" t="s">
        <v>1851</v>
      </c>
      <c r="O15" s="60" t="s">
        <v>1850</v>
      </c>
      <c r="P15" s="60" t="s">
        <v>1857</v>
      </c>
      <c r="Q15" s="60" t="s">
        <v>1855</v>
      </c>
      <c r="R15" s="60" t="s">
        <v>1849</v>
      </c>
      <c r="S15" s="60" t="s">
        <v>1865</v>
      </c>
      <c r="T15" s="60" t="s">
        <v>3018</v>
      </c>
      <c r="U15" s="60" t="s">
        <v>1860</v>
      </c>
      <c r="V15" s="60" t="s">
        <v>1857</v>
      </c>
      <c r="W15" s="60" t="s">
        <v>1858</v>
      </c>
      <c r="X15" s="60" t="s">
        <v>1862</v>
      </c>
      <c r="Y15" s="60" t="s">
        <v>3060</v>
      </c>
      <c r="Z15" s="67" t="s">
        <v>3021</v>
      </c>
    </row>
    <row r="16">
      <c r="B16" s="66" t="s">
        <v>173</v>
      </c>
      <c r="C16" s="46" t="s">
        <v>1869</v>
      </c>
      <c r="D16" s="46" t="s">
        <v>3061</v>
      </c>
      <c r="E16" s="46" t="s">
        <v>1867</v>
      </c>
      <c r="F16" s="46" t="s">
        <v>1875</v>
      </c>
      <c r="G16" s="46" t="s">
        <v>1850</v>
      </c>
      <c r="H16" s="46" t="s">
        <v>1861</v>
      </c>
      <c r="I16" s="46" t="s">
        <v>1852</v>
      </c>
      <c r="J16" s="46" t="s">
        <v>1873</v>
      </c>
      <c r="K16" s="46" t="s">
        <v>1867</v>
      </c>
      <c r="L16" s="46" t="s">
        <v>1874</v>
      </c>
      <c r="M16" s="46" t="s">
        <v>1867</v>
      </c>
      <c r="N16" s="46" t="s">
        <v>1875</v>
      </c>
      <c r="O16" s="46" t="s">
        <v>1869</v>
      </c>
      <c r="P16" s="46" t="s">
        <v>3061</v>
      </c>
      <c r="Q16" s="46" t="s">
        <v>1852</v>
      </c>
      <c r="R16" s="46" t="s">
        <v>1879</v>
      </c>
      <c r="S16" s="46" t="s">
        <v>1869</v>
      </c>
      <c r="T16" s="46" t="s">
        <v>3061</v>
      </c>
      <c r="U16" s="46" t="s">
        <v>1876</v>
      </c>
      <c r="V16" s="46" t="s">
        <v>1874</v>
      </c>
      <c r="W16" s="46" t="s">
        <v>1858</v>
      </c>
      <c r="X16" s="46" t="s">
        <v>1873</v>
      </c>
      <c r="Y16" s="46" t="s">
        <v>1981</v>
      </c>
      <c r="Z16" s="58" t="s">
        <v>3028</v>
      </c>
    </row>
    <row r="17">
      <c r="B17" t="s">
        <v>223</v>
      </c>
    </row>
    <row r="18">
      <c r="B18" t="s">
        <v>224</v>
      </c>
    </row>
  </sheetData>
  <sheetProtection selectLockedCells="0" selectUnlockedCells="0" objects="1" sheet="1"/>
  <mergeCells count="14">
    <mergeCell ref="C2:Z2"/>
    <mergeCell ref="C8:Z8"/>
    <mergeCell ref="C7:D7"/>
    <mergeCell ref="E7:F7"/>
    <mergeCell ref="G7:H7"/>
    <mergeCell ref="I7:J7"/>
    <mergeCell ref="K7:L7"/>
    <mergeCell ref="M7:N7"/>
    <mergeCell ref="O7:P7"/>
    <mergeCell ref="Q7:R7"/>
    <mergeCell ref="S7:T7"/>
    <mergeCell ref="U7:V7"/>
    <mergeCell ref="W7:X7"/>
    <mergeCell ref="Y7:Z7"/>
  </mergeCells>
  <hyperlinks>
    <hyperlink ref="C2:J2" display="TOC" location="TOC!A1"/>
    <hyperlink ref="C2" display="Table of Contents" location="'Table of contents'!A1"/>
  </hyperlinks>
  <pageMargins left="0.7" right="0.7" top="0.75" bottom="0.75" header="0.3" footer="0.3"/>
  <pageSetup paperSize="9" orientation="portrait" r:id="rId2"/>
  <drawing r:id="rId1"/>
</worksheet>
</file>

<file path=xl/worksheets/sheet6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tabColor theme="9"/>
  </sheetPr>
  <dimension ref="A1"/>
  <sheetViews>
    <sheetView showGridLines="0" showRowColHeaders="0" workbookViewId="0">
      <pane xSplit="2" ySplit="8" topLeftCell="C9" activePane="bottomRight" state="frozen"/>
      <selection pane="topRight" activeCell="B1" sqref="B1"/>
      <selection pane="bottomLeft" activeCell="A6" sqref="A6"/>
      <selection pane="bottomRight" activeCell="B2" sqref="B2"/>
    </sheetView>
  </sheetViews>
  <sheetFormatPr defaultRowHeight="15.0" baseColWidth="10"/>
  <cols>
    <col min="1" max="1" width="1.5" hidden="0" customWidth="1"/>
    <col min="2" max="2" width="35.83203125" hidden="0" customWidth="1"/>
  </cols>
  <sheetData>
    <row r="1" ht="9" customHeight="1"/>
    <row r="2" ht="39.950000000000003" customHeight="1">
      <c r="B2" s="56"/>
      <c r="C2" s="47" t="s">
        <v>0</v>
      </c>
      <c r="D2" s="48"/>
      <c r="E2" s="48"/>
      <c r="F2" s="48"/>
      <c r="G2" s="48"/>
      <c r="H2" s="48"/>
      <c r="I2" s="48"/>
      <c r="J2" s="48"/>
      <c r="K2" s="48"/>
      <c r="L2" s="48"/>
      <c r="M2" s="48"/>
      <c r="N2" s="59"/>
    </row>
    <row r="3" ht="6.95" customHeight="1">
      <c r="B3" s="32"/>
      <c r="N3" s="34"/>
    </row>
    <row r="4" ht="13.5" customHeight="1">
      <c r="B4" s="50" t="s">
        <v>3062</v>
      </c>
      <c r="N4" s="34"/>
    </row>
    <row r="5" ht="12" customHeight="1">
      <c r="B5" s="53" t="s">
        <v>36</v>
      </c>
      <c r="N5" s="34"/>
    </row>
    <row r="6" ht="6.95" customHeight="1">
      <c r="B6" s="51"/>
      <c r="C6" s="41"/>
      <c r="D6" s="42"/>
      <c r="E6" s="42"/>
      <c r="F6" s="42"/>
      <c r="G6" s="42"/>
      <c r="H6" s="42"/>
      <c r="I6" s="42"/>
      <c r="J6" s="42"/>
      <c r="K6" s="42"/>
      <c r="L6" s="42"/>
      <c r="M6" s="42"/>
      <c r="N6" s="34"/>
    </row>
    <row r="7" ht="12" customHeight="1">
      <c r="B7" s="54"/>
      <c r="C7" s="45" t="s">
        <v>67</v>
      </c>
      <c r="D7" s="45" t="s">
        <v>68</v>
      </c>
      <c r="E7" s="45" t="s">
        <v>69</v>
      </c>
      <c r="F7" s="45" t="s">
        <v>70</v>
      </c>
      <c r="G7" s="45" t="s">
        <v>71</v>
      </c>
      <c r="H7" s="45" t="s">
        <v>72</v>
      </c>
      <c r="I7" s="45" t="s">
        <v>73</v>
      </c>
      <c r="J7" s="45" t="s">
        <v>74</v>
      </c>
      <c r="K7" s="45" t="s">
        <v>75</v>
      </c>
      <c r="L7" s="45" t="s">
        <v>76</v>
      </c>
      <c r="M7" s="45" t="s">
        <v>77</v>
      </c>
      <c r="N7" s="57" t="s">
        <v>78</v>
      </c>
    </row>
    <row r="8">
      <c r="B8" s="49"/>
      <c r="C8" s="43" t="s">
        <v>54</v>
      </c>
      <c r="D8" s="44"/>
      <c r="E8" s="44"/>
      <c r="F8" s="44"/>
      <c r="G8" s="44"/>
      <c r="H8" s="44"/>
      <c r="I8" s="44"/>
      <c r="J8" s="44"/>
      <c r="K8" s="44"/>
      <c r="L8" s="44"/>
      <c r="M8" s="44"/>
      <c r="N8" s="34"/>
    </row>
    <row r="9">
      <c r="B9" s="65" t="s">
        <v>146</v>
      </c>
      <c r="C9" s="61"/>
      <c r="D9" s="61"/>
      <c r="E9" s="61"/>
      <c r="F9" s="61"/>
      <c r="G9" s="61"/>
      <c r="H9" s="61"/>
      <c r="I9" s="61"/>
      <c r="J9" s="61"/>
      <c r="K9" s="61"/>
      <c r="L9" s="61"/>
      <c r="M9" s="61"/>
      <c r="N9" s="68"/>
    </row>
    <row r="10">
      <c r="B10" s="63" t="s">
        <v>147</v>
      </c>
      <c r="C10" s="62" t="s">
        <v>1016</v>
      </c>
      <c r="D10" s="62" t="s">
        <v>1016</v>
      </c>
      <c r="E10" s="62" t="s">
        <v>702</v>
      </c>
      <c r="F10" s="62" t="s">
        <v>702</v>
      </c>
      <c r="G10" s="62" t="s">
        <v>702</v>
      </c>
      <c r="H10" s="62" t="s">
        <v>702</v>
      </c>
      <c r="I10" s="62" t="s">
        <v>702</v>
      </c>
      <c r="J10" s="62" t="s">
        <v>629</v>
      </c>
      <c r="K10" s="62" t="s">
        <v>1022</v>
      </c>
      <c r="L10" s="62" t="s">
        <v>634</v>
      </c>
      <c r="M10" s="62" t="s">
        <v>1523</v>
      </c>
      <c r="N10" s="69" t="s">
        <v>1354</v>
      </c>
    </row>
    <row r="11">
      <c r="B11" s="64" t="s">
        <v>160</v>
      </c>
      <c r="C11" s="60" t="s">
        <v>1007</v>
      </c>
      <c r="D11" s="60" t="s">
        <v>1016</v>
      </c>
      <c r="E11" s="60" t="s">
        <v>1016</v>
      </c>
      <c r="F11" s="60" t="s">
        <v>1014</v>
      </c>
      <c r="G11" s="60" t="s">
        <v>702</v>
      </c>
      <c r="H11" s="60" t="s">
        <v>702</v>
      </c>
      <c r="I11" s="60" t="s">
        <v>627</v>
      </c>
      <c r="J11" s="60" t="s">
        <v>1008</v>
      </c>
      <c r="K11" s="60" t="s">
        <v>1021</v>
      </c>
      <c r="L11" s="60" t="s">
        <v>1353</v>
      </c>
      <c r="M11" s="60" t="s">
        <v>1200</v>
      </c>
      <c r="N11" s="67" t="s">
        <v>1359</v>
      </c>
    </row>
    <row r="12">
      <c r="B12" s="63" t="s">
        <v>173</v>
      </c>
      <c r="C12" s="62" t="s">
        <v>1022</v>
      </c>
      <c r="D12" s="62" t="s">
        <v>626</v>
      </c>
      <c r="E12" s="62" t="s">
        <v>1008</v>
      </c>
      <c r="F12" s="62" t="s">
        <v>1015</v>
      </c>
      <c r="G12" s="62" t="s">
        <v>1016</v>
      </c>
      <c r="H12" s="62" t="s">
        <v>702</v>
      </c>
      <c r="I12" s="62" t="s">
        <v>1021</v>
      </c>
      <c r="J12" s="62" t="s">
        <v>1352</v>
      </c>
      <c r="K12" s="62" t="s">
        <v>636</v>
      </c>
      <c r="L12" s="62" t="s">
        <v>1201</v>
      </c>
      <c r="M12" s="62" t="s">
        <v>3063</v>
      </c>
      <c r="N12" s="69" t="s">
        <v>3064</v>
      </c>
    </row>
    <row r="13">
      <c r="B13" s="65" t="s">
        <v>186</v>
      </c>
      <c r="C13" s="61"/>
      <c r="D13" s="61"/>
      <c r="E13" s="61"/>
      <c r="F13" s="61"/>
      <c r="G13" s="61"/>
      <c r="H13" s="61"/>
      <c r="I13" s="61"/>
      <c r="J13" s="61"/>
      <c r="K13" s="61"/>
      <c r="L13" s="61"/>
      <c r="M13" s="61"/>
      <c r="N13" s="68"/>
    </row>
    <row r="14">
      <c r="B14" s="63" t="s">
        <v>147</v>
      </c>
      <c r="C14" s="62" t="s">
        <v>817</v>
      </c>
      <c r="D14" s="62" t="s">
        <v>3065</v>
      </c>
      <c r="E14" s="62" t="s">
        <v>3066</v>
      </c>
      <c r="F14" s="62" t="s">
        <v>3067</v>
      </c>
      <c r="G14" s="62" t="s">
        <v>3068</v>
      </c>
      <c r="H14" s="62" t="s">
        <v>3069</v>
      </c>
      <c r="I14" s="62" t="s">
        <v>3070</v>
      </c>
      <c r="J14" s="62" t="s">
        <v>3071</v>
      </c>
      <c r="K14" s="62" t="s">
        <v>3072</v>
      </c>
      <c r="L14" s="62" t="s">
        <v>3073</v>
      </c>
      <c r="M14" s="62" t="s">
        <v>3074</v>
      </c>
      <c r="N14" s="69" t="s">
        <v>3075</v>
      </c>
    </row>
    <row r="15">
      <c r="B15" s="64" t="s">
        <v>160</v>
      </c>
      <c r="C15" s="60" t="s">
        <v>1841</v>
      </c>
      <c r="D15" s="60" t="s">
        <v>1040</v>
      </c>
      <c r="E15" s="60" t="s">
        <v>3076</v>
      </c>
      <c r="F15" s="60" t="s">
        <v>1949</v>
      </c>
      <c r="G15" s="60" t="s">
        <v>1887</v>
      </c>
      <c r="H15" s="60" t="s">
        <v>2676</v>
      </c>
      <c r="I15" s="60" t="s">
        <v>3077</v>
      </c>
      <c r="J15" s="60" t="s">
        <v>2421</v>
      </c>
      <c r="K15" s="60" t="s">
        <v>3078</v>
      </c>
      <c r="L15" s="60" t="s">
        <v>3079</v>
      </c>
      <c r="M15" s="60" t="s">
        <v>3080</v>
      </c>
      <c r="N15" s="67" t="s">
        <v>3081</v>
      </c>
    </row>
    <row r="16">
      <c r="B16" s="66" t="s">
        <v>173</v>
      </c>
      <c r="C16" s="46" t="s">
        <v>1538</v>
      </c>
      <c r="D16" s="46" t="s">
        <v>3082</v>
      </c>
      <c r="E16" s="46" t="s">
        <v>1366</v>
      </c>
      <c r="F16" s="46" t="s">
        <v>3083</v>
      </c>
      <c r="G16" s="46" t="s">
        <v>3084</v>
      </c>
      <c r="H16" s="46" t="s">
        <v>3085</v>
      </c>
      <c r="I16" s="46" t="s">
        <v>3086</v>
      </c>
      <c r="J16" s="46" t="s">
        <v>3087</v>
      </c>
      <c r="K16" s="46" t="s">
        <v>3088</v>
      </c>
      <c r="L16" s="46" t="s">
        <v>3089</v>
      </c>
      <c r="M16" s="46" t="s">
        <v>3090</v>
      </c>
      <c r="N16" s="58" t="s">
        <v>3091</v>
      </c>
    </row>
    <row r="17">
      <c r="B17" t="s">
        <v>223</v>
      </c>
    </row>
    <row r="18">
      <c r="B18" t="s">
        <v>224</v>
      </c>
    </row>
  </sheetData>
  <sheetProtection selectLockedCells="0" selectUnlockedCells="0" objects="1" sheet="1"/>
  <mergeCells count="14">
    <mergeCell ref="C2:N2"/>
    <mergeCell ref="C8:N8"/>
    <mergeCell ref="C7:C7"/>
    <mergeCell ref="D7:D7"/>
    <mergeCell ref="E7:E7"/>
    <mergeCell ref="F7:F7"/>
    <mergeCell ref="G7:G7"/>
    <mergeCell ref="H7:H7"/>
    <mergeCell ref="I7:I7"/>
    <mergeCell ref="J7:J7"/>
    <mergeCell ref="K7:K7"/>
    <mergeCell ref="L7:L7"/>
    <mergeCell ref="M7:M7"/>
    <mergeCell ref="N7:N7"/>
  </mergeCells>
  <hyperlinks>
    <hyperlink ref="C2:J2" display="TOC" location="TOC!A1"/>
    <hyperlink ref="C2" display="Table of Contents" location="'Table of contents'!A1"/>
  </hyperlinks>
  <pageMargins left="0.7" right="0.7" top="0.75" bottom="0.75" header="0.3" footer="0.3"/>
  <pageSetup paperSize="9" orientation="portrait" r:id="rId2"/>
  <drawing r:id="rId1"/>
</worksheet>
</file>

<file path=xl/worksheets/sheet6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tabColor theme="9"/>
  </sheetPr>
  <dimension ref="A1"/>
  <sheetViews>
    <sheetView showGridLines="0" showRowColHeaders="0" workbookViewId="0">
      <pane xSplit="2" ySplit="8" topLeftCell="C9" activePane="bottomRight" state="frozen"/>
      <selection pane="topRight" activeCell="B1" sqref="B1"/>
      <selection pane="bottomLeft" activeCell="A6" sqref="A6"/>
      <selection pane="bottomRight" activeCell="B2" sqref="B2"/>
    </sheetView>
  </sheetViews>
  <sheetFormatPr defaultRowHeight="15.0" baseColWidth="10"/>
  <cols>
    <col min="1" max="1" width="1.5" hidden="0" customWidth="1"/>
    <col min="2" max="2" width="35.83203125" hidden="0" customWidth="1"/>
  </cols>
  <sheetData>
    <row r="1" ht="9" customHeight="1"/>
    <row r="2" ht="39.950000000000003" customHeight="1">
      <c r="B2" s="56"/>
      <c r="C2" s="47" t="s">
        <v>0</v>
      </c>
      <c r="D2" s="48"/>
      <c r="E2" s="48"/>
      <c r="F2" s="48"/>
      <c r="G2" s="48"/>
      <c r="H2" s="48"/>
      <c r="I2" s="48"/>
      <c r="J2" s="48"/>
      <c r="K2" s="48"/>
      <c r="L2" s="48"/>
      <c r="M2" s="48"/>
      <c r="N2" s="48"/>
      <c r="O2" s="48"/>
      <c r="P2" s="48"/>
      <c r="Q2" s="48"/>
      <c r="R2" s="48"/>
      <c r="S2" s="48"/>
      <c r="T2" s="48"/>
      <c r="U2" s="48"/>
      <c r="V2" s="48"/>
      <c r="W2" s="48"/>
      <c r="X2" s="48"/>
      <c r="Y2" s="48"/>
      <c r="Z2" s="59"/>
    </row>
    <row r="3" ht="6.95" customHeight="1">
      <c r="B3" s="32"/>
      <c r="Z3" s="34"/>
    </row>
    <row r="4" ht="13.5" customHeight="1">
      <c r="B4" s="50" t="s">
        <v>3092</v>
      </c>
      <c r="Z4" s="34"/>
    </row>
    <row r="5" ht="12" customHeight="1">
      <c r="B5" s="53" t="s">
        <v>36</v>
      </c>
      <c r="Z5" s="34"/>
    </row>
    <row r="6" ht="6.95" customHeight="1">
      <c r="B6" s="51"/>
      <c r="C6" s="41"/>
      <c r="D6" s="42"/>
      <c r="E6" s="42"/>
      <c r="F6" s="42"/>
      <c r="G6" s="42"/>
      <c r="H6" s="42"/>
      <c r="I6" s="42"/>
      <c r="J6" s="42"/>
      <c r="K6" s="42"/>
      <c r="L6" s="42"/>
      <c r="M6" s="42"/>
      <c r="Z6" s="34"/>
    </row>
    <row r="7" ht="12" customHeight="1">
      <c r="B7" s="54"/>
      <c r="C7" s="45" t="s">
        <v>67</v>
      </c>
      <c r="D7" s="45" t="s">
        <v>67</v>
      </c>
      <c r="E7" s="45" t="s">
        <v>68</v>
      </c>
      <c r="F7" s="45" t="s">
        <v>68</v>
      </c>
      <c r="G7" s="45" t="s">
        <v>69</v>
      </c>
      <c r="H7" s="45" t="s">
        <v>69</v>
      </c>
      <c r="I7" s="45" t="s">
        <v>70</v>
      </c>
      <c r="J7" s="45" t="s">
        <v>70</v>
      </c>
      <c r="K7" s="45" t="s">
        <v>71</v>
      </c>
      <c r="L7" s="45" t="s">
        <v>71</v>
      </c>
      <c r="M7" s="45" t="s">
        <v>72</v>
      </c>
      <c r="N7" s="45" t="s">
        <v>72</v>
      </c>
      <c r="O7" s="45" t="s">
        <v>73</v>
      </c>
      <c r="P7" s="45" t="s">
        <v>73</v>
      </c>
      <c r="Q7" s="45" t="s">
        <v>74</v>
      </c>
      <c r="R7" s="45" t="s">
        <v>74</v>
      </c>
      <c r="S7" s="45" t="s">
        <v>75</v>
      </c>
      <c r="T7" s="45" t="s">
        <v>75</v>
      </c>
      <c r="U7" s="45" t="s">
        <v>76</v>
      </c>
      <c r="V7" s="45" t="s">
        <v>76</v>
      </c>
      <c r="W7" s="45" t="s">
        <v>77</v>
      </c>
      <c r="X7" s="45" t="s">
        <v>77</v>
      </c>
      <c r="Y7" s="45" t="s">
        <v>78</v>
      </c>
      <c r="Z7" s="57" t="s">
        <v>78</v>
      </c>
    </row>
    <row r="8">
      <c r="B8" s="49"/>
      <c r="C8" s="43" t="s">
        <v>226</v>
      </c>
      <c r="D8" s="44"/>
      <c r="E8" s="44"/>
      <c r="F8" s="44"/>
      <c r="G8" s="44"/>
      <c r="H8" s="44"/>
      <c r="I8" s="44"/>
      <c r="J8" s="44"/>
      <c r="K8" s="44"/>
      <c r="L8" s="44"/>
      <c r="M8" s="44"/>
      <c r="Z8" s="34"/>
    </row>
    <row r="9">
      <c r="B9" s="65" t="s">
        <v>146</v>
      </c>
      <c r="C9" s="61"/>
      <c r="D9" s="61"/>
      <c r="E9" s="61"/>
      <c r="F9" s="61"/>
      <c r="G9" s="61"/>
      <c r="H9" s="61"/>
      <c r="I9" s="61"/>
      <c r="J9" s="61"/>
      <c r="K9" s="61"/>
      <c r="L9" s="61"/>
      <c r="M9" s="61"/>
      <c r="N9" s="61"/>
      <c r="O9" s="61"/>
      <c r="P9" s="61"/>
      <c r="Q9" s="61"/>
      <c r="R9" s="61"/>
      <c r="S9" s="61"/>
      <c r="T9" s="61"/>
      <c r="U9" s="61"/>
      <c r="V9" s="61"/>
      <c r="W9" s="61"/>
      <c r="X9" s="61"/>
      <c r="Y9" s="61"/>
      <c r="Z9" s="68"/>
    </row>
    <row r="10">
      <c r="B10" s="63" t="s">
        <v>147</v>
      </c>
      <c r="C10" s="62" t="s">
        <v>702</v>
      </c>
      <c r="D10" s="62" t="s">
        <v>703</v>
      </c>
      <c r="E10" s="62" t="s">
        <v>702</v>
      </c>
      <c r="F10" s="62" t="s">
        <v>703</v>
      </c>
      <c r="G10" s="62" t="s">
        <v>702</v>
      </c>
      <c r="H10" s="62" t="s">
        <v>703</v>
      </c>
      <c r="I10" s="62" t="s">
        <v>702</v>
      </c>
      <c r="J10" s="62" t="s">
        <v>703</v>
      </c>
      <c r="K10" s="62" t="s">
        <v>702</v>
      </c>
      <c r="L10" s="62" t="s">
        <v>703</v>
      </c>
      <c r="M10" s="62" t="s">
        <v>702</v>
      </c>
      <c r="N10" s="62" t="s">
        <v>703</v>
      </c>
      <c r="O10" s="62" t="s">
        <v>702</v>
      </c>
      <c r="P10" s="62" t="s">
        <v>703</v>
      </c>
      <c r="Q10" s="62" t="s">
        <v>702</v>
      </c>
      <c r="R10" s="62" t="s">
        <v>703</v>
      </c>
      <c r="S10" s="62" t="s">
        <v>702</v>
      </c>
      <c r="T10" s="62" t="s">
        <v>703</v>
      </c>
      <c r="U10" s="62" t="s">
        <v>702</v>
      </c>
      <c r="V10" s="62" t="s">
        <v>703</v>
      </c>
      <c r="W10" s="62" t="s">
        <v>1439</v>
      </c>
      <c r="X10" s="62" t="s">
        <v>3093</v>
      </c>
      <c r="Y10" s="62" t="s">
        <v>3094</v>
      </c>
      <c r="Z10" s="69" t="s">
        <v>3095</v>
      </c>
    </row>
    <row r="11">
      <c r="B11" s="64" t="s">
        <v>160</v>
      </c>
      <c r="C11" s="60" t="s">
        <v>702</v>
      </c>
      <c r="D11" s="60" t="s">
        <v>703</v>
      </c>
      <c r="E11" s="60" t="s">
        <v>702</v>
      </c>
      <c r="F11" s="60" t="s">
        <v>703</v>
      </c>
      <c r="G11" s="60" t="s">
        <v>702</v>
      </c>
      <c r="H11" s="60" t="s">
        <v>703</v>
      </c>
      <c r="I11" s="60" t="s">
        <v>702</v>
      </c>
      <c r="J11" s="60" t="s">
        <v>703</v>
      </c>
      <c r="K11" s="60" t="s">
        <v>702</v>
      </c>
      <c r="L11" s="60" t="s">
        <v>703</v>
      </c>
      <c r="M11" s="60" t="s">
        <v>702</v>
      </c>
      <c r="N11" s="60" t="s">
        <v>703</v>
      </c>
      <c r="O11" s="60" t="s">
        <v>702</v>
      </c>
      <c r="P11" s="60" t="s">
        <v>703</v>
      </c>
      <c r="Q11" s="60" t="s">
        <v>702</v>
      </c>
      <c r="R11" s="60" t="s">
        <v>703</v>
      </c>
      <c r="S11" s="60" t="s">
        <v>702</v>
      </c>
      <c r="T11" s="60" t="s">
        <v>703</v>
      </c>
      <c r="U11" s="60" t="s">
        <v>1454</v>
      </c>
      <c r="V11" s="60" t="s">
        <v>3096</v>
      </c>
      <c r="W11" s="60" t="s">
        <v>1405</v>
      </c>
      <c r="X11" s="60" t="s">
        <v>3097</v>
      </c>
      <c r="Y11" s="60" t="s">
        <v>3098</v>
      </c>
      <c r="Z11" s="67" t="s">
        <v>3099</v>
      </c>
    </row>
    <row r="12">
      <c r="B12" s="63" t="s">
        <v>173</v>
      </c>
      <c r="C12" s="62" t="s">
        <v>702</v>
      </c>
      <c r="D12" s="62" t="s">
        <v>703</v>
      </c>
      <c r="E12" s="62" t="s">
        <v>702</v>
      </c>
      <c r="F12" s="62" t="s">
        <v>703</v>
      </c>
      <c r="G12" s="62" t="s">
        <v>702</v>
      </c>
      <c r="H12" s="62" t="s">
        <v>703</v>
      </c>
      <c r="I12" s="62" t="s">
        <v>702</v>
      </c>
      <c r="J12" s="62" t="s">
        <v>703</v>
      </c>
      <c r="K12" s="62" t="s">
        <v>702</v>
      </c>
      <c r="L12" s="62" t="s">
        <v>703</v>
      </c>
      <c r="M12" s="62" t="s">
        <v>702</v>
      </c>
      <c r="N12" s="62" t="s">
        <v>703</v>
      </c>
      <c r="O12" s="62" t="s">
        <v>702</v>
      </c>
      <c r="P12" s="62" t="s">
        <v>703</v>
      </c>
      <c r="Q12" s="62" t="s">
        <v>1448</v>
      </c>
      <c r="R12" s="62" t="s">
        <v>3100</v>
      </c>
      <c r="S12" s="62" t="s">
        <v>1064</v>
      </c>
      <c r="T12" s="62" t="s">
        <v>3101</v>
      </c>
      <c r="U12" s="62" t="s">
        <v>2077</v>
      </c>
      <c r="V12" s="62" t="s">
        <v>3102</v>
      </c>
      <c r="W12" s="62" t="s">
        <v>786</v>
      </c>
      <c r="X12" s="62" t="s">
        <v>3103</v>
      </c>
      <c r="Y12" s="62" t="s">
        <v>1261</v>
      </c>
      <c r="Z12" s="69" t="s">
        <v>3104</v>
      </c>
    </row>
    <row r="13">
      <c r="B13" s="65" t="s">
        <v>186</v>
      </c>
      <c r="C13" s="61"/>
      <c r="D13" s="61"/>
      <c r="E13" s="61"/>
      <c r="F13" s="61"/>
      <c r="G13" s="61"/>
      <c r="H13" s="61"/>
      <c r="I13" s="61"/>
      <c r="J13" s="61"/>
      <c r="K13" s="61"/>
      <c r="L13" s="61"/>
      <c r="M13" s="61"/>
      <c r="N13" s="61"/>
      <c r="O13" s="61"/>
      <c r="P13" s="61"/>
      <c r="Q13" s="61"/>
      <c r="R13" s="61"/>
      <c r="S13" s="61"/>
      <c r="T13" s="61"/>
      <c r="U13" s="61"/>
      <c r="V13" s="61"/>
      <c r="W13" s="61"/>
      <c r="X13" s="61"/>
      <c r="Y13" s="61"/>
      <c r="Z13" s="68"/>
    </row>
    <row r="14">
      <c r="B14" s="63" t="s">
        <v>147</v>
      </c>
      <c r="C14" s="62" t="s">
        <v>749</v>
      </c>
      <c r="D14" s="62" t="s">
        <v>750</v>
      </c>
      <c r="E14" s="62" t="s">
        <v>751</v>
      </c>
      <c r="F14" s="62" t="s">
        <v>752</v>
      </c>
      <c r="G14" s="62" t="s">
        <v>1060</v>
      </c>
      <c r="H14" s="62" t="s">
        <v>1077</v>
      </c>
      <c r="I14" s="62" t="s">
        <v>1089</v>
      </c>
      <c r="J14" s="62" t="s">
        <v>2407</v>
      </c>
      <c r="K14" s="62" t="s">
        <v>1931</v>
      </c>
      <c r="L14" s="62" t="s">
        <v>1160</v>
      </c>
      <c r="M14" s="62" t="s">
        <v>1083</v>
      </c>
      <c r="N14" s="62" t="s">
        <v>1160</v>
      </c>
      <c r="O14" s="62" t="s">
        <v>755</v>
      </c>
      <c r="P14" s="62" t="s">
        <v>1923</v>
      </c>
      <c r="Q14" s="62" t="s">
        <v>2143</v>
      </c>
      <c r="R14" s="62" t="s">
        <v>2144</v>
      </c>
      <c r="S14" s="62" t="s">
        <v>1273</v>
      </c>
      <c r="T14" s="62" t="s">
        <v>3105</v>
      </c>
      <c r="U14" s="62" t="s">
        <v>1296</v>
      </c>
      <c r="V14" s="62" t="s">
        <v>2960</v>
      </c>
      <c r="W14" s="62" t="s">
        <v>2973</v>
      </c>
      <c r="X14" s="62" t="s">
        <v>3106</v>
      </c>
      <c r="Y14" s="62" t="s">
        <v>1405</v>
      </c>
      <c r="Z14" s="69" t="s">
        <v>3107</v>
      </c>
    </row>
    <row r="15">
      <c r="B15" s="64" t="s">
        <v>160</v>
      </c>
      <c r="C15" s="60" t="s">
        <v>1074</v>
      </c>
      <c r="D15" s="60" t="s">
        <v>1079</v>
      </c>
      <c r="E15" s="60" t="s">
        <v>1060</v>
      </c>
      <c r="F15" s="60" t="s">
        <v>1162</v>
      </c>
      <c r="G15" s="60" t="s">
        <v>1186</v>
      </c>
      <c r="H15" s="60" t="s">
        <v>2883</v>
      </c>
      <c r="I15" s="60" t="s">
        <v>1109</v>
      </c>
      <c r="J15" s="60" t="s">
        <v>2407</v>
      </c>
      <c r="K15" s="60" t="s">
        <v>1074</v>
      </c>
      <c r="L15" s="60" t="s">
        <v>1079</v>
      </c>
      <c r="M15" s="60" t="s">
        <v>1918</v>
      </c>
      <c r="N15" s="60" t="s">
        <v>1079</v>
      </c>
      <c r="O15" s="60" t="s">
        <v>1931</v>
      </c>
      <c r="P15" s="60" t="s">
        <v>2829</v>
      </c>
      <c r="Q15" s="60" t="s">
        <v>3108</v>
      </c>
      <c r="R15" s="60" t="s">
        <v>3109</v>
      </c>
      <c r="S15" s="60" t="s">
        <v>1064</v>
      </c>
      <c r="T15" s="60" t="s">
        <v>3110</v>
      </c>
      <c r="U15" s="60" t="s">
        <v>3111</v>
      </c>
      <c r="V15" s="60" t="s">
        <v>1438</v>
      </c>
      <c r="W15" s="60" t="s">
        <v>3111</v>
      </c>
      <c r="X15" s="60" t="s">
        <v>2159</v>
      </c>
      <c r="Y15" s="60" t="s">
        <v>3112</v>
      </c>
      <c r="Z15" s="67" t="s">
        <v>3113</v>
      </c>
    </row>
    <row r="16">
      <c r="B16" s="66" t="s">
        <v>173</v>
      </c>
      <c r="C16" s="46" t="s">
        <v>1931</v>
      </c>
      <c r="D16" s="46" t="s">
        <v>1932</v>
      </c>
      <c r="E16" s="46" t="s">
        <v>1154</v>
      </c>
      <c r="F16" s="46" t="s">
        <v>3114</v>
      </c>
      <c r="G16" s="46" t="s">
        <v>1074</v>
      </c>
      <c r="H16" s="46" t="s">
        <v>1942</v>
      </c>
      <c r="I16" s="46" t="s">
        <v>1089</v>
      </c>
      <c r="J16" s="46" t="s">
        <v>1446</v>
      </c>
      <c r="K16" s="46" t="s">
        <v>1085</v>
      </c>
      <c r="L16" s="46" t="s">
        <v>1939</v>
      </c>
      <c r="M16" s="46" t="s">
        <v>1085</v>
      </c>
      <c r="N16" s="46" t="s">
        <v>1939</v>
      </c>
      <c r="O16" s="46" t="s">
        <v>749</v>
      </c>
      <c r="P16" s="46" t="s">
        <v>3115</v>
      </c>
      <c r="Q16" s="46" t="s">
        <v>129</v>
      </c>
      <c r="R16" s="46" t="s">
        <v>3116</v>
      </c>
      <c r="S16" s="46" t="s">
        <v>136</v>
      </c>
      <c r="T16" s="46" t="s">
        <v>1603</v>
      </c>
      <c r="U16" s="46" t="s">
        <v>3117</v>
      </c>
      <c r="V16" s="46" t="s">
        <v>3118</v>
      </c>
      <c r="W16" s="46" t="s">
        <v>1401</v>
      </c>
      <c r="X16" s="46" t="s">
        <v>3119</v>
      </c>
      <c r="Y16" s="46" t="s">
        <v>2164</v>
      </c>
      <c r="Z16" s="58" t="s">
        <v>3120</v>
      </c>
    </row>
    <row r="17">
      <c r="B17" t="s">
        <v>223</v>
      </c>
    </row>
    <row r="18">
      <c r="B18" t="s">
        <v>224</v>
      </c>
    </row>
  </sheetData>
  <sheetProtection selectLockedCells="0" selectUnlockedCells="0" objects="1" sheet="1"/>
  <mergeCells count="14">
    <mergeCell ref="C2:Z2"/>
    <mergeCell ref="C8:Z8"/>
    <mergeCell ref="C7:D7"/>
    <mergeCell ref="E7:F7"/>
    <mergeCell ref="G7:H7"/>
    <mergeCell ref="I7:J7"/>
    <mergeCell ref="K7:L7"/>
    <mergeCell ref="M7:N7"/>
    <mergeCell ref="O7:P7"/>
    <mergeCell ref="Q7:R7"/>
    <mergeCell ref="S7:T7"/>
    <mergeCell ref="U7:V7"/>
    <mergeCell ref="W7:X7"/>
    <mergeCell ref="Y7:Z7"/>
  </mergeCells>
  <hyperlinks>
    <hyperlink ref="C2:J2" display="TOC" location="TOC!A1"/>
    <hyperlink ref="C2" display="Table of Contents" location="'Table of contents'!A1"/>
  </hyperlinks>
  <pageMargins left="0.7" right="0.7" top="0.75" bottom="0.75" header="0.3" footer="0.3"/>
  <pageSetup paperSize="9" orientation="portrait" r:id="rId2"/>
  <drawing r:id="rId1"/>
</worksheet>
</file>

<file path=xl/worksheets/sheet6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tabColor theme="9"/>
  </sheetPr>
  <dimension ref="A1"/>
  <sheetViews>
    <sheetView showGridLines="0" showRowColHeaders="0" workbookViewId="0">
      <pane xSplit="2" ySplit="8" topLeftCell="C9" activePane="bottomRight" state="frozen"/>
      <selection pane="topRight" activeCell="B1" sqref="B1"/>
      <selection pane="bottomLeft" activeCell="A6" sqref="A6"/>
      <selection pane="bottomRight" activeCell="B2" sqref="B2"/>
    </sheetView>
  </sheetViews>
  <sheetFormatPr defaultRowHeight="15.0" baseColWidth="10"/>
  <cols>
    <col min="1" max="1" width="1.5" hidden="0" customWidth="1"/>
    <col min="2" max="2" width="35.83203125" hidden="0" customWidth="1"/>
  </cols>
  <sheetData>
    <row r="1" ht="9" customHeight="1"/>
    <row r="2" ht="39.950000000000003" customHeight="1">
      <c r="B2" s="56"/>
      <c r="C2" s="47" t="s">
        <v>0</v>
      </c>
      <c r="D2" s="48"/>
      <c r="E2" s="48"/>
      <c r="F2" s="48"/>
      <c r="G2" s="48"/>
      <c r="H2" s="48"/>
      <c r="I2" s="48"/>
      <c r="J2" s="48"/>
      <c r="K2" s="48"/>
      <c r="L2" s="48"/>
      <c r="M2" s="48"/>
      <c r="N2" s="59"/>
    </row>
    <row r="3" ht="6.95" customHeight="1">
      <c r="B3" s="32"/>
      <c r="N3" s="34"/>
    </row>
    <row r="4" ht="13.5" customHeight="1">
      <c r="B4" s="50" t="s">
        <v>3121</v>
      </c>
      <c r="N4" s="34"/>
    </row>
    <row r="5" ht="12" customHeight="1">
      <c r="B5" s="53" t="s">
        <v>36</v>
      </c>
      <c r="N5" s="34"/>
    </row>
    <row r="6" ht="6.95" customHeight="1">
      <c r="B6" s="51"/>
      <c r="C6" s="41"/>
      <c r="D6" s="42"/>
      <c r="E6" s="42"/>
      <c r="F6" s="42"/>
      <c r="G6" s="42"/>
      <c r="H6" s="42"/>
      <c r="I6" s="42"/>
      <c r="J6" s="42"/>
      <c r="K6" s="42"/>
      <c r="L6" s="42"/>
      <c r="M6" s="42"/>
      <c r="N6" s="34"/>
    </row>
    <row r="7" ht="12" customHeight="1">
      <c r="B7" s="54"/>
      <c r="C7" s="45" t="s">
        <v>67</v>
      </c>
      <c r="D7" s="45" t="s">
        <v>68</v>
      </c>
      <c r="E7" s="45" t="s">
        <v>69</v>
      </c>
      <c r="F7" s="45" t="s">
        <v>70</v>
      </c>
      <c r="G7" s="45" t="s">
        <v>71</v>
      </c>
      <c r="H7" s="45" t="s">
        <v>72</v>
      </c>
      <c r="I7" s="45" t="s">
        <v>73</v>
      </c>
      <c r="J7" s="45" t="s">
        <v>74</v>
      </c>
      <c r="K7" s="45" t="s">
        <v>75</v>
      </c>
      <c r="L7" s="45" t="s">
        <v>76</v>
      </c>
      <c r="M7" s="45" t="s">
        <v>77</v>
      </c>
      <c r="N7" s="57" t="s">
        <v>78</v>
      </c>
    </row>
    <row r="8">
      <c r="B8" s="49"/>
      <c r="C8" s="43" t="s">
        <v>54</v>
      </c>
      <c r="D8" s="44"/>
      <c r="E8" s="44"/>
      <c r="F8" s="44"/>
      <c r="G8" s="44"/>
      <c r="H8" s="44"/>
      <c r="I8" s="44"/>
      <c r="J8" s="44"/>
      <c r="K8" s="44"/>
      <c r="L8" s="44"/>
      <c r="M8" s="44"/>
      <c r="N8" s="34"/>
    </row>
    <row r="9">
      <c r="B9" s="65" t="s">
        <v>146</v>
      </c>
      <c r="C9" s="61"/>
      <c r="D9" s="61"/>
      <c r="E9" s="61"/>
      <c r="F9" s="61"/>
      <c r="G9" s="61"/>
      <c r="H9" s="61"/>
      <c r="I9" s="61"/>
      <c r="J9" s="61"/>
      <c r="K9" s="61"/>
      <c r="L9" s="61"/>
      <c r="M9" s="61"/>
      <c r="N9" s="68"/>
    </row>
    <row r="10">
      <c r="B10" s="63" t="s">
        <v>147</v>
      </c>
      <c r="C10" s="62" t="s">
        <v>1015</v>
      </c>
      <c r="D10" s="62" t="s">
        <v>1008</v>
      </c>
      <c r="E10" s="62" t="s">
        <v>627</v>
      </c>
      <c r="F10" s="62" t="s">
        <v>625</v>
      </c>
      <c r="G10" s="62" t="s">
        <v>1016</v>
      </c>
      <c r="H10" s="62" t="s">
        <v>627</v>
      </c>
      <c r="I10" s="62" t="s">
        <v>1015</v>
      </c>
      <c r="J10" s="62" t="s">
        <v>634</v>
      </c>
      <c r="K10" s="62" t="s">
        <v>1021</v>
      </c>
      <c r="L10" s="62" t="s">
        <v>633</v>
      </c>
      <c r="M10" s="62" t="s">
        <v>634</v>
      </c>
      <c r="N10" s="69" t="s">
        <v>1017</v>
      </c>
    </row>
    <row r="11">
      <c r="B11" s="64" t="s">
        <v>160</v>
      </c>
      <c r="C11" s="60" t="s">
        <v>702</v>
      </c>
      <c r="D11" s="60" t="s">
        <v>702</v>
      </c>
      <c r="E11" s="60" t="s">
        <v>1014</v>
      </c>
      <c r="F11" s="60" t="s">
        <v>702</v>
      </c>
      <c r="G11" s="60" t="s">
        <v>702</v>
      </c>
      <c r="H11" s="60" t="s">
        <v>1016</v>
      </c>
      <c r="I11" s="60" t="s">
        <v>702</v>
      </c>
      <c r="J11" s="60" t="s">
        <v>702</v>
      </c>
      <c r="K11" s="60" t="s">
        <v>702</v>
      </c>
      <c r="L11" s="60" t="s">
        <v>1010</v>
      </c>
      <c r="M11" s="60" t="s">
        <v>702</v>
      </c>
      <c r="N11" s="67" t="s">
        <v>702</v>
      </c>
    </row>
    <row r="12">
      <c r="B12" s="63" t="s">
        <v>173</v>
      </c>
      <c r="C12" s="62" t="s">
        <v>1007</v>
      </c>
      <c r="D12" s="62" t="s">
        <v>627</v>
      </c>
      <c r="E12" s="62" t="s">
        <v>1022</v>
      </c>
      <c r="F12" s="62" t="s">
        <v>1008</v>
      </c>
      <c r="G12" s="62" t="s">
        <v>1015</v>
      </c>
      <c r="H12" s="62" t="s">
        <v>629</v>
      </c>
      <c r="I12" s="62" t="s">
        <v>626</v>
      </c>
      <c r="J12" s="62" t="s">
        <v>1023</v>
      </c>
      <c r="K12" s="62" t="s">
        <v>1022</v>
      </c>
      <c r="L12" s="62" t="s">
        <v>632</v>
      </c>
      <c r="M12" s="62" t="s">
        <v>1023</v>
      </c>
      <c r="N12" s="69" t="s">
        <v>634</v>
      </c>
    </row>
    <row r="13">
      <c r="B13" s="65" t="s">
        <v>186</v>
      </c>
      <c r="C13" s="61"/>
      <c r="D13" s="61"/>
      <c r="E13" s="61"/>
      <c r="F13" s="61"/>
      <c r="G13" s="61"/>
      <c r="H13" s="61"/>
      <c r="I13" s="61"/>
      <c r="J13" s="61"/>
      <c r="K13" s="61"/>
      <c r="L13" s="61"/>
      <c r="M13" s="61"/>
      <c r="N13" s="68"/>
    </row>
    <row r="14">
      <c r="B14" s="63" t="s">
        <v>147</v>
      </c>
      <c r="C14" s="62" t="s">
        <v>3122</v>
      </c>
      <c r="D14" s="62" t="s">
        <v>3123</v>
      </c>
      <c r="E14" s="62" t="s">
        <v>3124</v>
      </c>
      <c r="F14" s="62" t="s">
        <v>169</v>
      </c>
      <c r="G14" s="62" t="s">
        <v>2392</v>
      </c>
      <c r="H14" s="62" t="s">
        <v>3125</v>
      </c>
      <c r="I14" s="62" t="s">
        <v>3126</v>
      </c>
      <c r="J14" s="62" t="s">
        <v>3123</v>
      </c>
      <c r="K14" s="62" t="s">
        <v>3127</v>
      </c>
      <c r="L14" s="62" t="s">
        <v>3128</v>
      </c>
      <c r="M14" s="62" t="s">
        <v>3129</v>
      </c>
      <c r="N14" s="69" t="s">
        <v>1377</v>
      </c>
    </row>
    <row r="15">
      <c r="B15" s="64" t="s">
        <v>160</v>
      </c>
      <c r="C15" s="60" t="s">
        <v>3130</v>
      </c>
      <c r="D15" s="60" t="s">
        <v>3131</v>
      </c>
      <c r="E15" s="60" t="s">
        <v>3132</v>
      </c>
      <c r="F15" s="60" t="s">
        <v>3132</v>
      </c>
      <c r="G15" s="60" t="s">
        <v>3133</v>
      </c>
      <c r="H15" s="60" t="s">
        <v>806</v>
      </c>
      <c r="I15" s="60" t="s">
        <v>3134</v>
      </c>
      <c r="J15" s="60" t="s">
        <v>2997</v>
      </c>
      <c r="K15" s="60" t="s">
        <v>2996</v>
      </c>
      <c r="L15" s="60" t="s">
        <v>3135</v>
      </c>
      <c r="M15" s="60" t="s">
        <v>3136</v>
      </c>
      <c r="N15" s="67" t="s">
        <v>3137</v>
      </c>
    </row>
    <row r="16">
      <c r="B16" s="66" t="s">
        <v>173</v>
      </c>
      <c r="C16" s="46" t="s">
        <v>1541</v>
      </c>
      <c r="D16" s="46" t="s">
        <v>2768</v>
      </c>
      <c r="E16" s="46" t="s">
        <v>3138</v>
      </c>
      <c r="F16" s="46" t="s">
        <v>3139</v>
      </c>
      <c r="G16" s="46" t="s">
        <v>3140</v>
      </c>
      <c r="H16" s="46" t="s">
        <v>3078</v>
      </c>
      <c r="I16" s="46" t="s">
        <v>3141</v>
      </c>
      <c r="J16" s="46" t="s">
        <v>3142</v>
      </c>
      <c r="K16" s="46" t="s">
        <v>3143</v>
      </c>
      <c r="L16" s="46" t="s">
        <v>3144</v>
      </c>
      <c r="M16" s="46" t="s">
        <v>3145</v>
      </c>
      <c r="N16" s="58" t="s">
        <v>3146</v>
      </c>
    </row>
    <row r="17">
      <c r="B17" t="s">
        <v>223</v>
      </c>
    </row>
    <row r="18">
      <c r="B18" t="s">
        <v>224</v>
      </c>
    </row>
  </sheetData>
  <sheetProtection selectLockedCells="0" selectUnlockedCells="0" objects="1" sheet="1"/>
  <mergeCells count="14">
    <mergeCell ref="C2:N2"/>
    <mergeCell ref="C8:N8"/>
    <mergeCell ref="C7:C7"/>
    <mergeCell ref="D7:D7"/>
    <mergeCell ref="E7:E7"/>
    <mergeCell ref="F7:F7"/>
    <mergeCell ref="G7:G7"/>
    <mergeCell ref="H7:H7"/>
    <mergeCell ref="I7:I7"/>
    <mergeCell ref="J7:J7"/>
    <mergeCell ref="K7:K7"/>
    <mergeCell ref="L7:L7"/>
    <mergeCell ref="M7:M7"/>
    <mergeCell ref="N7:N7"/>
  </mergeCells>
  <hyperlinks>
    <hyperlink ref="C2:J2" display="TOC" location="TOC!A1"/>
    <hyperlink ref="C2" display="Table of Contents" location="'Table of contents'!A1"/>
  </hyperlinks>
  <pageMargins left="0.7" right="0.7" top="0.75" bottom="0.75" header="0.3" footer="0.3"/>
  <pageSetup paperSize="9" orientation="portrait" r:id="rId2"/>
  <drawing r:id="rId1"/>
</worksheet>
</file>

<file path=xl/worksheets/sheet6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tabColor theme="9"/>
  </sheetPr>
  <dimension ref="A1"/>
  <sheetViews>
    <sheetView showGridLines="0" showRowColHeaders="0" workbookViewId="0">
      <pane xSplit="2" ySplit="8" topLeftCell="C9" activePane="bottomRight" state="frozen"/>
      <selection pane="topRight" activeCell="B1" sqref="B1"/>
      <selection pane="bottomLeft" activeCell="A6" sqref="A6"/>
      <selection pane="bottomRight" activeCell="B2" sqref="B2"/>
    </sheetView>
  </sheetViews>
  <sheetFormatPr defaultRowHeight="15.0" baseColWidth="10"/>
  <cols>
    <col min="1" max="1" width="1.5" hidden="0" customWidth="1"/>
    <col min="2" max="2" width="35.83203125" hidden="0" customWidth="1"/>
  </cols>
  <sheetData>
    <row r="1" ht="9" customHeight="1"/>
    <row r="2" ht="39.950000000000003" customHeight="1">
      <c r="B2" s="56"/>
      <c r="C2" s="47" t="s">
        <v>0</v>
      </c>
      <c r="D2" s="48"/>
      <c r="E2" s="48"/>
      <c r="F2" s="48"/>
      <c r="G2" s="48"/>
      <c r="H2" s="48"/>
      <c r="I2" s="48"/>
      <c r="J2" s="48"/>
      <c r="K2" s="48"/>
      <c r="L2" s="48"/>
      <c r="M2" s="48"/>
      <c r="N2" s="48"/>
      <c r="O2" s="48"/>
      <c r="P2" s="48"/>
      <c r="Q2" s="48"/>
      <c r="R2" s="48"/>
      <c r="S2" s="48"/>
      <c r="T2" s="48"/>
      <c r="U2" s="48"/>
      <c r="V2" s="48"/>
      <c r="W2" s="48"/>
      <c r="X2" s="48"/>
      <c r="Y2" s="48"/>
      <c r="Z2" s="59"/>
    </row>
    <row r="3" ht="6.95" customHeight="1">
      <c r="B3" s="32"/>
      <c r="Z3" s="34"/>
    </row>
    <row r="4" ht="13.5" customHeight="1">
      <c r="B4" s="50" t="s">
        <v>3147</v>
      </c>
      <c r="Z4" s="34"/>
    </row>
    <row r="5" ht="12" customHeight="1">
      <c r="B5" s="53" t="s">
        <v>36</v>
      </c>
      <c r="Z5" s="34"/>
    </row>
    <row r="6" ht="6.95" customHeight="1">
      <c r="B6" s="51"/>
      <c r="C6" s="41"/>
      <c r="D6" s="42"/>
      <c r="E6" s="42"/>
      <c r="F6" s="42"/>
      <c r="G6" s="42"/>
      <c r="H6" s="42"/>
      <c r="I6" s="42"/>
      <c r="J6" s="42"/>
      <c r="K6" s="42"/>
      <c r="L6" s="42"/>
      <c r="M6" s="42"/>
      <c r="Z6" s="34"/>
    </row>
    <row r="7" ht="12" customHeight="1">
      <c r="B7" s="54"/>
      <c r="C7" s="45" t="s">
        <v>67</v>
      </c>
      <c r="D7" s="45" t="s">
        <v>67</v>
      </c>
      <c r="E7" s="45" t="s">
        <v>68</v>
      </c>
      <c r="F7" s="45" t="s">
        <v>68</v>
      </c>
      <c r="G7" s="45" t="s">
        <v>69</v>
      </c>
      <c r="H7" s="45" t="s">
        <v>69</v>
      </c>
      <c r="I7" s="45" t="s">
        <v>70</v>
      </c>
      <c r="J7" s="45" t="s">
        <v>70</v>
      </c>
      <c r="K7" s="45" t="s">
        <v>71</v>
      </c>
      <c r="L7" s="45" t="s">
        <v>71</v>
      </c>
      <c r="M7" s="45" t="s">
        <v>72</v>
      </c>
      <c r="N7" s="45" t="s">
        <v>72</v>
      </c>
      <c r="O7" s="45" t="s">
        <v>73</v>
      </c>
      <c r="P7" s="45" t="s">
        <v>73</v>
      </c>
      <c r="Q7" s="45" t="s">
        <v>74</v>
      </c>
      <c r="R7" s="45" t="s">
        <v>74</v>
      </c>
      <c r="S7" s="45" t="s">
        <v>75</v>
      </c>
      <c r="T7" s="45" t="s">
        <v>75</v>
      </c>
      <c r="U7" s="45" t="s">
        <v>76</v>
      </c>
      <c r="V7" s="45" t="s">
        <v>76</v>
      </c>
      <c r="W7" s="45" t="s">
        <v>77</v>
      </c>
      <c r="X7" s="45" t="s">
        <v>77</v>
      </c>
      <c r="Y7" s="45" t="s">
        <v>78</v>
      </c>
      <c r="Z7" s="57" t="s">
        <v>78</v>
      </c>
    </row>
    <row r="8">
      <c r="B8" s="49"/>
      <c r="C8" s="43" t="s">
        <v>226</v>
      </c>
      <c r="D8" s="44"/>
      <c r="E8" s="44"/>
      <c r="F8" s="44"/>
      <c r="G8" s="44"/>
      <c r="H8" s="44"/>
      <c r="I8" s="44"/>
      <c r="J8" s="44"/>
      <c r="K8" s="44"/>
      <c r="L8" s="44"/>
      <c r="M8" s="44"/>
      <c r="Z8" s="34"/>
    </row>
    <row r="9">
      <c r="B9" s="65" t="s">
        <v>146</v>
      </c>
      <c r="C9" s="61"/>
      <c r="D9" s="61"/>
      <c r="E9" s="61"/>
      <c r="F9" s="61"/>
      <c r="G9" s="61"/>
      <c r="H9" s="61"/>
      <c r="I9" s="61"/>
      <c r="J9" s="61"/>
      <c r="K9" s="61"/>
      <c r="L9" s="61"/>
      <c r="M9" s="61"/>
      <c r="N9" s="61"/>
      <c r="O9" s="61"/>
      <c r="P9" s="61"/>
      <c r="Q9" s="61"/>
      <c r="R9" s="61"/>
      <c r="S9" s="61"/>
      <c r="T9" s="61"/>
      <c r="U9" s="61"/>
      <c r="V9" s="61"/>
      <c r="W9" s="61"/>
      <c r="X9" s="61"/>
      <c r="Y9" s="61"/>
      <c r="Z9" s="68"/>
    </row>
    <row r="10">
      <c r="B10" s="63" t="s">
        <v>147</v>
      </c>
      <c r="C10" s="62" t="s">
        <v>702</v>
      </c>
      <c r="D10" s="62" t="s">
        <v>703</v>
      </c>
      <c r="E10" s="62" t="s">
        <v>702</v>
      </c>
      <c r="F10" s="62" t="s">
        <v>703</v>
      </c>
      <c r="G10" s="62" t="s">
        <v>702</v>
      </c>
      <c r="H10" s="62" t="s">
        <v>703</v>
      </c>
      <c r="I10" s="62" t="s">
        <v>702</v>
      </c>
      <c r="J10" s="62" t="s">
        <v>703</v>
      </c>
      <c r="K10" s="62" t="s">
        <v>702</v>
      </c>
      <c r="L10" s="62" t="s">
        <v>703</v>
      </c>
      <c r="M10" s="62" t="s">
        <v>702</v>
      </c>
      <c r="N10" s="62" t="s">
        <v>703</v>
      </c>
      <c r="O10" s="62" t="s">
        <v>702</v>
      </c>
      <c r="P10" s="62" t="s">
        <v>703</v>
      </c>
      <c r="Q10" s="62" t="s">
        <v>702</v>
      </c>
      <c r="R10" s="62" t="s">
        <v>703</v>
      </c>
      <c r="S10" s="62" t="s">
        <v>702</v>
      </c>
      <c r="T10" s="62" t="s">
        <v>703</v>
      </c>
      <c r="U10" s="62" t="s">
        <v>702</v>
      </c>
      <c r="V10" s="62" t="s">
        <v>703</v>
      </c>
      <c r="W10" s="62" t="s">
        <v>702</v>
      </c>
      <c r="X10" s="62" t="s">
        <v>703</v>
      </c>
      <c r="Y10" s="62" t="s">
        <v>702</v>
      </c>
      <c r="Z10" s="69" t="s">
        <v>703</v>
      </c>
    </row>
    <row r="11">
      <c r="B11" s="64" t="s">
        <v>160</v>
      </c>
      <c r="C11" s="60" t="s">
        <v>702</v>
      </c>
      <c r="D11" s="60" t="s">
        <v>703</v>
      </c>
      <c r="E11" s="60" t="s">
        <v>702</v>
      </c>
      <c r="F11" s="60" t="s">
        <v>703</v>
      </c>
      <c r="G11" s="60" t="s">
        <v>702</v>
      </c>
      <c r="H11" s="60" t="s">
        <v>703</v>
      </c>
      <c r="I11" s="60" t="s">
        <v>702</v>
      </c>
      <c r="J11" s="60" t="s">
        <v>703</v>
      </c>
      <c r="K11" s="60" t="s">
        <v>702</v>
      </c>
      <c r="L11" s="60" t="s">
        <v>703</v>
      </c>
      <c r="M11" s="60" t="s">
        <v>702</v>
      </c>
      <c r="N11" s="60" t="s">
        <v>703</v>
      </c>
      <c r="O11" s="60" t="s">
        <v>702</v>
      </c>
      <c r="P11" s="60" t="s">
        <v>703</v>
      </c>
      <c r="Q11" s="60" t="s">
        <v>702</v>
      </c>
      <c r="R11" s="60" t="s">
        <v>703</v>
      </c>
      <c r="S11" s="60" t="s">
        <v>702</v>
      </c>
      <c r="T11" s="60" t="s">
        <v>703</v>
      </c>
      <c r="U11" s="60" t="s">
        <v>702</v>
      </c>
      <c r="V11" s="60" t="s">
        <v>703</v>
      </c>
      <c r="W11" s="60" t="s">
        <v>702</v>
      </c>
      <c r="X11" s="60" t="s">
        <v>703</v>
      </c>
      <c r="Y11" s="60" t="s">
        <v>702</v>
      </c>
      <c r="Z11" s="67" t="s">
        <v>703</v>
      </c>
    </row>
    <row r="12">
      <c r="B12" s="63" t="s">
        <v>173</v>
      </c>
      <c r="C12" s="62" t="s">
        <v>702</v>
      </c>
      <c r="D12" s="62" t="s">
        <v>703</v>
      </c>
      <c r="E12" s="62" t="s">
        <v>702</v>
      </c>
      <c r="F12" s="62" t="s">
        <v>703</v>
      </c>
      <c r="G12" s="62" t="s">
        <v>702</v>
      </c>
      <c r="H12" s="62" t="s">
        <v>703</v>
      </c>
      <c r="I12" s="62" t="s">
        <v>702</v>
      </c>
      <c r="J12" s="62" t="s">
        <v>703</v>
      </c>
      <c r="K12" s="62" t="s">
        <v>702</v>
      </c>
      <c r="L12" s="62" t="s">
        <v>703</v>
      </c>
      <c r="M12" s="62" t="s">
        <v>702</v>
      </c>
      <c r="N12" s="62" t="s">
        <v>703</v>
      </c>
      <c r="O12" s="62" t="s">
        <v>702</v>
      </c>
      <c r="P12" s="62" t="s">
        <v>703</v>
      </c>
      <c r="Q12" s="62" t="s">
        <v>702</v>
      </c>
      <c r="R12" s="62" t="s">
        <v>703</v>
      </c>
      <c r="S12" s="62" t="s">
        <v>702</v>
      </c>
      <c r="T12" s="62" t="s">
        <v>703</v>
      </c>
      <c r="U12" s="62" t="s">
        <v>702</v>
      </c>
      <c r="V12" s="62" t="s">
        <v>703</v>
      </c>
      <c r="W12" s="62" t="s">
        <v>702</v>
      </c>
      <c r="X12" s="62" t="s">
        <v>703</v>
      </c>
      <c r="Y12" s="62" t="s">
        <v>702</v>
      </c>
      <c r="Z12" s="69" t="s">
        <v>703</v>
      </c>
    </row>
    <row r="13">
      <c r="B13" s="65" t="s">
        <v>186</v>
      </c>
      <c r="C13" s="61"/>
      <c r="D13" s="61"/>
      <c r="E13" s="61"/>
      <c r="F13" s="61"/>
      <c r="G13" s="61"/>
      <c r="H13" s="61"/>
      <c r="I13" s="61"/>
      <c r="J13" s="61"/>
      <c r="K13" s="61"/>
      <c r="L13" s="61"/>
      <c r="M13" s="61"/>
      <c r="N13" s="61"/>
      <c r="O13" s="61"/>
      <c r="P13" s="61"/>
      <c r="Q13" s="61"/>
      <c r="R13" s="61"/>
      <c r="S13" s="61"/>
      <c r="T13" s="61"/>
      <c r="U13" s="61"/>
      <c r="V13" s="61"/>
      <c r="W13" s="61"/>
      <c r="X13" s="61"/>
      <c r="Y13" s="61"/>
      <c r="Z13" s="68"/>
    </row>
    <row r="14">
      <c r="B14" s="63" t="s">
        <v>147</v>
      </c>
      <c r="C14" s="62" t="s">
        <v>102</v>
      </c>
      <c r="D14" s="62" t="s">
        <v>3148</v>
      </c>
      <c r="E14" s="62" t="s">
        <v>1425</v>
      </c>
      <c r="F14" s="62" t="s">
        <v>1426</v>
      </c>
      <c r="G14" s="62" t="s">
        <v>1273</v>
      </c>
      <c r="H14" s="62" t="s">
        <v>3105</v>
      </c>
      <c r="I14" s="62" t="s">
        <v>1429</v>
      </c>
      <c r="J14" s="62" t="s">
        <v>3149</v>
      </c>
      <c r="K14" s="62" t="s">
        <v>120</v>
      </c>
      <c r="L14" s="62" t="s">
        <v>3105</v>
      </c>
      <c r="M14" s="62" t="s">
        <v>1587</v>
      </c>
      <c r="N14" s="62" t="s">
        <v>3150</v>
      </c>
      <c r="O14" s="62" t="s">
        <v>1425</v>
      </c>
      <c r="P14" s="62" t="s">
        <v>3151</v>
      </c>
      <c r="Q14" s="62" t="s">
        <v>2066</v>
      </c>
      <c r="R14" s="62" t="s">
        <v>3152</v>
      </c>
      <c r="S14" s="62" t="s">
        <v>124</v>
      </c>
      <c r="T14" s="62" t="s">
        <v>1589</v>
      </c>
      <c r="U14" s="62" t="s">
        <v>2050</v>
      </c>
      <c r="V14" s="62" t="s">
        <v>3153</v>
      </c>
      <c r="W14" s="62" t="s">
        <v>2071</v>
      </c>
      <c r="X14" s="62" t="s">
        <v>3154</v>
      </c>
      <c r="Y14" s="62" t="s">
        <v>722</v>
      </c>
      <c r="Z14" s="69" t="s">
        <v>757</v>
      </c>
    </row>
    <row r="15">
      <c r="B15" s="64" t="s">
        <v>160</v>
      </c>
      <c r="C15" s="60" t="s">
        <v>1174</v>
      </c>
      <c r="D15" s="60" t="s">
        <v>2717</v>
      </c>
      <c r="E15" s="60" t="s">
        <v>1174</v>
      </c>
      <c r="F15" s="60" t="s">
        <v>2717</v>
      </c>
      <c r="G15" s="60" t="s">
        <v>1863</v>
      </c>
      <c r="H15" s="60" t="s">
        <v>1864</v>
      </c>
      <c r="I15" s="60" t="s">
        <v>1870</v>
      </c>
      <c r="J15" s="60" t="s">
        <v>1864</v>
      </c>
      <c r="K15" s="60" t="s">
        <v>1869</v>
      </c>
      <c r="L15" s="60" t="s">
        <v>3019</v>
      </c>
      <c r="M15" s="60" t="s">
        <v>1852</v>
      </c>
      <c r="N15" s="60" t="s">
        <v>1853</v>
      </c>
      <c r="O15" s="60" t="s">
        <v>1850</v>
      </c>
      <c r="P15" s="60" t="s">
        <v>1857</v>
      </c>
      <c r="Q15" s="60" t="s">
        <v>1852</v>
      </c>
      <c r="R15" s="60" t="s">
        <v>1853</v>
      </c>
      <c r="S15" s="60" t="s">
        <v>1848</v>
      </c>
      <c r="T15" s="60" t="s">
        <v>1849</v>
      </c>
      <c r="U15" s="60" t="s">
        <v>1860</v>
      </c>
      <c r="V15" s="60" t="s">
        <v>1857</v>
      </c>
      <c r="W15" s="60" t="s">
        <v>1860</v>
      </c>
      <c r="X15" s="60" t="s">
        <v>1857</v>
      </c>
      <c r="Y15" s="60" t="s">
        <v>3060</v>
      </c>
      <c r="Z15" s="67" t="s">
        <v>3021</v>
      </c>
    </row>
    <row r="16">
      <c r="B16" s="66" t="s">
        <v>173</v>
      </c>
      <c r="C16" s="46" t="s">
        <v>1448</v>
      </c>
      <c r="D16" s="46" t="s">
        <v>3155</v>
      </c>
      <c r="E16" s="46" t="s">
        <v>1154</v>
      </c>
      <c r="F16" s="46" t="s">
        <v>3114</v>
      </c>
      <c r="G16" s="46" t="s">
        <v>1069</v>
      </c>
      <c r="H16" s="46" t="s">
        <v>3156</v>
      </c>
      <c r="I16" s="46" t="s">
        <v>761</v>
      </c>
      <c r="J16" s="46" t="s">
        <v>1104</v>
      </c>
      <c r="K16" s="46" t="s">
        <v>1154</v>
      </c>
      <c r="L16" s="46" t="s">
        <v>3114</v>
      </c>
      <c r="M16" s="46" t="s">
        <v>1085</v>
      </c>
      <c r="N16" s="46" t="s">
        <v>3157</v>
      </c>
      <c r="O16" s="46" t="s">
        <v>1081</v>
      </c>
      <c r="P16" s="46" t="s">
        <v>3158</v>
      </c>
      <c r="Q16" s="46" t="s">
        <v>1060</v>
      </c>
      <c r="R16" s="46" t="s">
        <v>2721</v>
      </c>
      <c r="S16" s="46" t="s">
        <v>1060</v>
      </c>
      <c r="T16" s="46" t="s">
        <v>1106</v>
      </c>
      <c r="U16" s="46" t="s">
        <v>1929</v>
      </c>
      <c r="V16" s="46" t="s">
        <v>3157</v>
      </c>
      <c r="W16" s="46" t="s">
        <v>767</v>
      </c>
      <c r="X16" s="46" t="s">
        <v>3159</v>
      </c>
      <c r="Y16" s="46" t="s">
        <v>1099</v>
      </c>
      <c r="Z16" s="58" t="s">
        <v>1108</v>
      </c>
    </row>
    <row r="17">
      <c r="B17" t="s">
        <v>223</v>
      </c>
    </row>
    <row r="18">
      <c r="B18" t="s">
        <v>224</v>
      </c>
    </row>
  </sheetData>
  <sheetProtection selectLockedCells="0" selectUnlockedCells="0" objects="1" sheet="1"/>
  <mergeCells count="14">
    <mergeCell ref="C2:Z2"/>
    <mergeCell ref="C8:Z8"/>
    <mergeCell ref="C7:D7"/>
    <mergeCell ref="E7:F7"/>
    <mergeCell ref="G7:H7"/>
    <mergeCell ref="I7:J7"/>
    <mergeCell ref="K7:L7"/>
    <mergeCell ref="M7:N7"/>
    <mergeCell ref="O7:P7"/>
    <mergeCell ref="Q7:R7"/>
    <mergeCell ref="S7:T7"/>
    <mergeCell ref="U7:V7"/>
    <mergeCell ref="W7:X7"/>
    <mergeCell ref="Y7:Z7"/>
  </mergeCells>
  <hyperlinks>
    <hyperlink ref="C2:J2" display="TOC" location="TOC!A1"/>
    <hyperlink ref="C2" display="Table of Contents" location="'Table of contents'!A1"/>
  </hyperlinks>
  <pageMargins left="0.7" right="0.7" top="0.75" bottom="0.75" header="0.3" footer="0.3"/>
  <pageSetup paperSize="9" orientation="portrait" r:id="rId2"/>
  <drawing r:id="rId1"/>
</worksheet>
</file>

<file path=xl/worksheets/sheet6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tabColor theme="9"/>
  </sheetPr>
  <dimension ref="A1"/>
  <sheetViews>
    <sheetView showGridLines="0" showRowColHeaders="0" workbookViewId="0">
      <pane xSplit="2" ySplit="8" topLeftCell="C9" activePane="bottomRight" state="frozen"/>
      <selection pane="topRight" activeCell="B1" sqref="B1"/>
      <selection pane="bottomLeft" activeCell="A6" sqref="A6"/>
      <selection pane="bottomRight" activeCell="B2" sqref="B2"/>
    </sheetView>
  </sheetViews>
  <sheetFormatPr defaultRowHeight="15.0" baseColWidth="10"/>
  <cols>
    <col min="1" max="1" width="1.5" hidden="0" customWidth="1"/>
    <col min="2" max="2" width="35.83203125" hidden="0" customWidth="1"/>
  </cols>
  <sheetData>
    <row r="1" ht="9" customHeight="1"/>
    <row r="2" ht="39.950000000000003" customHeight="1">
      <c r="B2" s="56"/>
      <c r="C2" s="47" t="s">
        <v>0</v>
      </c>
      <c r="D2" s="48"/>
      <c r="E2" s="48"/>
      <c r="F2" s="48"/>
      <c r="G2" s="48"/>
      <c r="H2" s="48"/>
      <c r="I2" s="48"/>
      <c r="J2" s="48"/>
      <c r="K2" s="48"/>
      <c r="L2" s="48"/>
      <c r="M2" s="48"/>
      <c r="N2" s="59"/>
    </row>
    <row r="3" ht="6.95" customHeight="1">
      <c r="B3" s="32"/>
      <c r="N3" s="34"/>
    </row>
    <row r="4" ht="13.5" customHeight="1">
      <c r="B4" s="50" t="s">
        <v>3160</v>
      </c>
      <c r="N4" s="34"/>
    </row>
    <row r="5" ht="12" customHeight="1">
      <c r="B5" s="53" t="s">
        <v>36</v>
      </c>
      <c r="N5" s="34"/>
    </row>
    <row r="6" ht="6.95" customHeight="1">
      <c r="B6" s="51"/>
      <c r="C6" s="41"/>
      <c r="D6" s="42"/>
      <c r="E6" s="42"/>
      <c r="F6" s="42"/>
      <c r="G6" s="42"/>
      <c r="H6" s="42"/>
      <c r="I6" s="42"/>
      <c r="J6" s="42"/>
      <c r="K6" s="42"/>
      <c r="L6" s="42"/>
      <c r="M6" s="42"/>
      <c r="N6" s="34"/>
    </row>
    <row r="7" ht="12" customHeight="1">
      <c r="B7" s="54"/>
      <c r="C7" s="45" t="s">
        <v>67</v>
      </c>
      <c r="D7" s="45" t="s">
        <v>68</v>
      </c>
      <c r="E7" s="45" t="s">
        <v>69</v>
      </c>
      <c r="F7" s="45" t="s">
        <v>70</v>
      </c>
      <c r="G7" s="45" t="s">
        <v>71</v>
      </c>
      <c r="H7" s="45" t="s">
        <v>72</v>
      </c>
      <c r="I7" s="45" t="s">
        <v>73</v>
      </c>
      <c r="J7" s="45" t="s">
        <v>74</v>
      </c>
      <c r="K7" s="45" t="s">
        <v>75</v>
      </c>
      <c r="L7" s="45" t="s">
        <v>76</v>
      </c>
      <c r="M7" s="45" t="s">
        <v>77</v>
      </c>
      <c r="N7" s="57" t="s">
        <v>78</v>
      </c>
    </row>
    <row r="8">
      <c r="B8" s="49"/>
      <c r="C8" s="43" t="s">
        <v>54</v>
      </c>
      <c r="D8" s="44"/>
      <c r="E8" s="44"/>
      <c r="F8" s="44"/>
      <c r="G8" s="44"/>
      <c r="H8" s="44"/>
      <c r="I8" s="44"/>
      <c r="J8" s="44"/>
      <c r="K8" s="44"/>
      <c r="L8" s="44"/>
      <c r="M8" s="44"/>
      <c r="N8" s="34"/>
    </row>
    <row r="9">
      <c r="B9" s="65" t="s">
        <v>146</v>
      </c>
      <c r="C9" s="61"/>
      <c r="D9" s="61"/>
      <c r="E9" s="61"/>
      <c r="F9" s="61"/>
      <c r="G9" s="61"/>
      <c r="H9" s="61"/>
      <c r="I9" s="61"/>
      <c r="J9" s="61"/>
      <c r="K9" s="61"/>
      <c r="L9" s="61"/>
      <c r="M9" s="61"/>
      <c r="N9" s="68"/>
    </row>
    <row r="10">
      <c r="B10" s="63" t="s">
        <v>147</v>
      </c>
      <c r="C10" s="62" t="s">
        <v>1015</v>
      </c>
      <c r="D10" s="62" t="s">
        <v>1008</v>
      </c>
      <c r="E10" s="62" t="s">
        <v>1007</v>
      </c>
      <c r="F10" s="62" t="s">
        <v>1013</v>
      </c>
      <c r="G10" s="62" t="s">
        <v>631</v>
      </c>
      <c r="H10" s="62" t="s">
        <v>1022</v>
      </c>
      <c r="I10" s="62" t="s">
        <v>629</v>
      </c>
      <c r="J10" s="62" t="s">
        <v>1195</v>
      </c>
      <c r="K10" s="62" t="s">
        <v>1882</v>
      </c>
      <c r="L10" s="62" t="s">
        <v>624</v>
      </c>
      <c r="M10" s="62" t="s">
        <v>624</v>
      </c>
      <c r="N10" s="69" t="s">
        <v>1355</v>
      </c>
    </row>
    <row r="11">
      <c r="B11" s="64" t="s">
        <v>160</v>
      </c>
      <c r="C11" s="60" t="s">
        <v>627</v>
      </c>
      <c r="D11" s="60" t="s">
        <v>625</v>
      </c>
      <c r="E11" s="60" t="s">
        <v>631</v>
      </c>
      <c r="F11" s="60" t="s">
        <v>629</v>
      </c>
      <c r="G11" s="60" t="s">
        <v>1352</v>
      </c>
      <c r="H11" s="60" t="s">
        <v>1022</v>
      </c>
      <c r="I11" s="60" t="s">
        <v>630</v>
      </c>
      <c r="J11" s="60" t="s">
        <v>631</v>
      </c>
      <c r="K11" s="60" t="s">
        <v>1019</v>
      </c>
      <c r="L11" s="60" t="s">
        <v>641</v>
      </c>
      <c r="M11" s="60" t="s">
        <v>623</v>
      </c>
      <c r="N11" s="67" t="s">
        <v>1355</v>
      </c>
    </row>
    <row r="12">
      <c r="B12" s="63" t="s">
        <v>173</v>
      </c>
      <c r="C12" s="62" t="s">
        <v>630</v>
      </c>
      <c r="D12" s="62" t="s">
        <v>629</v>
      </c>
      <c r="E12" s="62" t="s">
        <v>618</v>
      </c>
      <c r="F12" s="62" t="s">
        <v>618</v>
      </c>
      <c r="G12" s="62" t="s">
        <v>2180</v>
      </c>
      <c r="H12" s="62" t="s">
        <v>81</v>
      </c>
      <c r="I12" s="62" t="s">
        <v>80</v>
      </c>
      <c r="J12" s="62" t="s">
        <v>85</v>
      </c>
      <c r="K12" s="62" t="s">
        <v>84</v>
      </c>
      <c r="L12" s="62" t="s">
        <v>639</v>
      </c>
      <c r="M12" s="62" t="s">
        <v>3161</v>
      </c>
      <c r="N12" s="69" t="s">
        <v>2502</v>
      </c>
    </row>
    <row r="13">
      <c r="B13" s="65" t="s">
        <v>186</v>
      </c>
      <c r="C13" s="61"/>
      <c r="D13" s="61"/>
      <c r="E13" s="61"/>
      <c r="F13" s="61"/>
      <c r="G13" s="61"/>
      <c r="H13" s="61"/>
      <c r="I13" s="61"/>
      <c r="J13" s="61"/>
      <c r="K13" s="61"/>
      <c r="L13" s="61"/>
      <c r="M13" s="61"/>
      <c r="N13" s="68"/>
    </row>
    <row r="14">
      <c r="B14" s="63" t="s">
        <v>147</v>
      </c>
      <c r="C14" s="62" t="s">
        <v>2424</v>
      </c>
      <c r="D14" s="62" t="s">
        <v>3162</v>
      </c>
      <c r="E14" s="62" t="s">
        <v>2855</v>
      </c>
      <c r="F14" s="62" t="s">
        <v>3163</v>
      </c>
      <c r="G14" s="62" t="s">
        <v>3164</v>
      </c>
      <c r="H14" s="62" t="s">
        <v>2086</v>
      </c>
      <c r="I14" s="62" t="s">
        <v>3165</v>
      </c>
      <c r="J14" s="62" t="s">
        <v>3166</v>
      </c>
      <c r="K14" s="62" t="s">
        <v>3167</v>
      </c>
      <c r="L14" s="62" t="s">
        <v>3168</v>
      </c>
      <c r="M14" s="62" t="s">
        <v>3169</v>
      </c>
      <c r="N14" s="69" t="s">
        <v>3170</v>
      </c>
    </row>
    <row r="15">
      <c r="B15" s="64" t="s">
        <v>160</v>
      </c>
      <c r="C15" s="60" t="s">
        <v>155</v>
      </c>
      <c r="D15" s="60" t="s">
        <v>3171</v>
      </c>
      <c r="E15" s="60" t="s">
        <v>3172</v>
      </c>
      <c r="F15" s="60" t="s">
        <v>3173</v>
      </c>
      <c r="G15" s="60" t="s">
        <v>3174</v>
      </c>
      <c r="H15" s="60" t="s">
        <v>3175</v>
      </c>
      <c r="I15" s="60" t="s">
        <v>3176</v>
      </c>
      <c r="J15" s="60" t="s">
        <v>1902</v>
      </c>
      <c r="K15" s="60" t="s">
        <v>3177</v>
      </c>
      <c r="L15" s="60" t="s">
        <v>3178</v>
      </c>
      <c r="M15" s="60" t="s">
        <v>3179</v>
      </c>
      <c r="N15" s="67" t="s">
        <v>3180</v>
      </c>
    </row>
    <row r="16">
      <c r="B16" s="66" t="s">
        <v>173</v>
      </c>
      <c r="C16" s="46" t="s">
        <v>3181</v>
      </c>
      <c r="D16" s="46" t="s">
        <v>3182</v>
      </c>
      <c r="E16" s="46" t="s">
        <v>3183</v>
      </c>
      <c r="F16" s="46" t="s">
        <v>3184</v>
      </c>
      <c r="G16" s="46" t="s">
        <v>3185</v>
      </c>
      <c r="H16" s="46" t="s">
        <v>3186</v>
      </c>
      <c r="I16" s="46" t="s">
        <v>3187</v>
      </c>
      <c r="J16" s="46" t="s">
        <v>3188</v>
      </c>
      <c r="K16" s="46" t="s">
        <v>3189</v>
      </c>
      <c r="L16" s="46" t="s">
        <v>3190</v>
      </c>
      <c r="M16" s="46" t="s">
        <v>3191</v>
      </c>
      <c r="N16" s="58" t="s">
        <v>3192</v>
      </c>
    </row>
    <row r="17">
      <c r="B17" t="s">
        <v>223</v>
      </c>
    </row>
    <row r="18">
      <c r="B18" t="s">
        <v>224</v>
      </c>
    </row>
  </sheetData>
  <sheetProtection selectLockedCells="0" selectUnlockedCells="0" objects="1" sheet="1"/>
  <mergeCells count="14">
    <mergeCell ref="C2:N2"/>
    <mergeCell ref="C8:N8"/>
    <mergeCell ref="C7:C7"/>
    <mergeCell ref="D7:D7"/>
    <mergeCell ref="E7:E7"/>
    <mergeCell ref="F7:F7"/>
    <mergeCell ref="G7:G7"/>
    <mergeCell ref="H7:H7"/>
    <mergeCell ref="I7:I7"/>
    <mergeCell ref="J7:J7"/>
    <mergeCell ref="K7:K7"/>
    <mergeCell ref="L7:L7"/>
    <mergeCell ref="M7:M7"/>
    <mergeCell ref="N7:N7"/>
  </mergeCells>
  <hyperlinks>
    <hyperlink ref="C2:J2" display="TOC" location="TOC!A1"/>
    <hyperlink ref="C2" display="Table of Contents" location="'Table of contents'!A1"/>
  </hyperlinks>
  <pageMargins left="0.7" right="0.7" top="0.75" bottom="0.75" header="0.3" footer="0.3"/>
  <pageSetup paperSize="9" orientation="portrait" r:id="rId2"/>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tabColor theme="9"/>
  </sheetPr>
  <dimension ref="A1"/>
  <sheetViews>
    <sheetView showGridLines="0" showRowColHeaders="0" workbookViewId="0">
      <pane xSplit="2" ySplit="8" topLeftCell="C9" activePane="bottomRight" state="frozen"/>
      <selection pane="topRight" activeCell="B1" sqref="B1"/>
      <selection pane="bottomLeft" activeCell="A6" sqref="A6"/>
      <selection pane="bottomRight" activeCell="B2" sqref="B2"/>
    </sheetView>
  </sheetViews>
  <sheetFormatPr defaultRowHeight="15.0" baseColWidth="10"/>
  <cols>
    <col min="1" max="1" width="1.5" hidden="0" customWidth="1"/>
    <col min="2" max="2" width="35.83203125" hidden="0" customWidth="1"/>
  </cols>
  <sheetData>
    <row r="1" ht="9" customHeight="1"/>
    <row r="2" ht="39.950000000000003" customHeight="1">
      <c r="B2" s="56"/>
      <c r="C2" s="47" t="s">
        <v>0</v>
      </c>
      <c r="D2" s="48"/>
      <c r="E2" s="48"/>
      <c r="F2" s="48"/>
      <c r="G2" s="48"/>
      <c r="H2" s="48"/>
      <c r="I2" s="48"/>
      <c r="J2" s="48"/>
      <c r="K2" s="48"/>
      <c r="L2" s="48"/>
      <c r="M2" s="48"/>
      <c r="N2" s="48"/>
      <c r="O2" s="48"/>
      <c r="P2" s="48"/>
      <c r="Q2" s="48"/>
      <c r="R2" s="48"/>
      <c r="S2" s="48"/>
      <c r="T2" s="48"/>
      <c r="U2" s="48"/>
      <c r="V2" s="48"/>
      <c r="W2" s="48"/>
      <c r="X2" s="48"/>
      <c r="Y2" s="48"/>
      <c r="Z2" s="48"/>
      <c r="AA2" s="48"/>
      <c r="AB2" s="48"/>
      <c r="AC2" s="48"/>
      <c r="AD2" s="48"/>
      <c r="AE2" s="48"/>
      <c r="AF2" s="48"/>
      <c r="AG2" s="48"/>
      <c r="AH2" s="48"/>
      <c r="AI2" s="48"/>
      <c r="AJ2" s="48"/>
      <c r="AK2" s="48"/>
      <c r="AL2" s="48"/>
      <c r="AM2" s="48"/>
      <c r="AN2" s="48"/>
      <c r="AO2" s="48"/>
      <c r="AP2" s="48"/>
      <c r="AQ2" s="48"/>
      <c r="AR2" s="48"/>
      <c r="AS2" s="48"/>
      <c r="AT2" s="48"/>
      <c r="AU2" s="48"/>
      <c r="AV2" s="48"/>
      <c r="AW2" s="48"/>
      <c r="AX2" s="59"/>
    </row>
    <row r="3" ht="6.95" customHeight="1">
      <c r="B3" s="32"/>
      <c r="AX3" s="34"/>
    </row>
    <row r="4" ht="13.5" customHeight="1">
      <c r="B4" s="50" t="s">
        <v>98</v>
      </c>
      <c r="AX4" s="34"/>
    </row>
    <row r="5" ht="12" customHeight="1">
      <c r="B5" s="53" t="s">
        <v>33</v>
      </c>
      <c r="AX5" s="34"/>
    </row>
    <row r="6" ht="6.95" customHeight="1">
      <c r="B6" s="51"/>
      <c r="C6" s="41"/>
      <c r="D6" s="42"/>
      <c r="E6" s="42"/>
      <c r="F6" s="42"/>
      <c r="G6" s="42"/>
      <c r="H6" s="42"/>
      <c r="I6" s="42"/>
      <c r="J6" s="42"/>
      <c r="K6" s="42"/>
      <c r="L6" s="42"/>
      <c r="M6" s="42"/>
      <c r="AX6" s="34"/>
    </row>
    <row r="7" ht="12" customHeight="1">
      <c r="B7" s="54"/>
      <c r="C7" s="45" t="s">
        <v>55</v>
      </c>
      <c r="D7" s="45" t="s">
        <v>55</v>
      </c>
      <c r="E7" s="45" t="s">
        <v>56</v>
      </c>
      <c r="F7" s="45" t="s">
        <v>56</v>
      </c>
      <c r="G7" s="45" t="s">
        <v>57</v>
      </c>
      <c r="H7" s="45" t="s">
        <v>57</v>
      </c>
      <c r="I7" s="45" t="s">
        <v>58</v>
      </c>
      <c r="J7" s="45" t="s">
        <v>58</v>
      </c>
      <c r="K7" s="45" t="s">
        <v>59</v>
      </c>
      <c r="L7" s="45" t="s">
        <v>59</v>
      </c>
      <c r="M7" s="45" t="s">
        <v>60</v>
      </c>
      <c r="N7" s="45" t="s">
        <v>60</v>
      </c>
      <c r="O7" s="45" t="s">
        <v>61</v>
      </c>
      <c r="P7" s="45" t="s">
        <v>61</v>
      </c>
      <c r="Q7" s="45" t="s">
        <v>62</v>
      </c>
      <c r="R7" s="45" t="s">
        <v>62</v>
      </c>
      <c r="S7" s="45" t="s">
        <v>63</v>
      </c>
      <c r="T7" s="45" t="s">
        <v>63</v>
      </c>
      <c r="U7" s="45" t="s">
        <v>64</v>
      </c>
      <c r="V7" s="45" t="s">
        <v>64</v>
      </c>
      <c r="W7" s="45" t="s">
        <v>65</v>
      </c>
      <c r="X7" s="45" t="s">
        <v>65</v>
      </c>
      <c r="Y7" s="45" t="s">
        <v>66</v>
      </c>
      <c r="Z7" s="45" t="s">
        <v>66</v>
      </c>
      <c r="AA7" s="45" t="s">
        <v>67</v>
      </c>
      <c r="AB7" s="45" t="s">
        <v>67</v>
      </c>
      <c r="AC7" s="45" t="s">
        <v>68</v>
      </c>
      <c r="AD7" s="45" t="s">
        <v>68</v>
      </c>
      <c r="AE7" s="45" t="s">
        <v>69</v>
      </c>
      <c r="AF7" s="45" t="s">
        <v>69</v>
      </c>
      <c r="AG7" s="45" t="s">
        <v>70</v>
      </c>
      <c r="AH7" s="45" t="s">
        <v>70</v>
      </c>
      <c r="AI7" s="45" t="s">
        <v>71</v>
      </c>
      <c r="AJ7" s="45" t="s">
        <v>71</v>
      </c>
      <c r="AK7" s="45" t="s">
        <v>72</v>
      </c>
      <c r="AL7" s="45" t="s">
        <v>72</v>
      </c>
      <c r="AM7" s="45" t="s">
        <v>73</v>
      </c>
      <c r="AN7" s="45" t="s">
        <v>73</v>
      </c>
      <c r="AO7" s="45" t="s">
        <v>74</v>
      </c>
      <c r="AP7" s="45" t="s">
        <v>74</v>
      </c>
      <c r="AQ7" s="45" t="s">
        <v>75</v>
      </c>
      <c r="AR7" s="45" t="s">
        <v>75</v>
      </c>
      <c r="AS7" s="45" t="s">
        <v>76</v>
      </c>
      <c r="AT7" s="45" t="s">
        <v>76</v>
      </c>
      <c r="AU7" s="45" t="s">
        <v>77</v>
      </c>
      <c r="AV7" s="45" t="s">
        <v>77</v>
      </c>
      <c r="AW7" s="45" t="s">
        <v>78</v>
      </c>
      <c r="AX7" s="57" t="s">
        <v>78</v>
      </c>
    </row>
    <row r="8">
      <c r="B8" s="49"/>
      <c r="C8" s="43" t="s">
        <v>99</v>
      </c>
      <c r="D8" s="44"/>
      <c r="E8" s="44"/>
      <c r="F8" s="44"/>
      <c r="G8" s="44"/>
      <c r="H8" s="44"/>
      <c r="I8" s="44"/>
      <c r="J8" s="44"/>
      <c r="K8" s="44"/>
      <c r="L8" s="44"/>
      <c r="M8" s="44"/>
      <c r="AX8" s="34"/>
    </row>
    <row r="9">
      <c r="B9" s="55" t="s">
        <v>79</v>
      </c>
      <c r="C9" s="46" t="s">
        <v>100</v>
      </c>
      <c r="D9" s="46" t="s">
        <v>101</v>
      </c>
      <c r="E9" s="46" t="s">
        <v>102</v>
      </c>
      <c r="F9" s="46" t="s">
        <v>103</v>
      </c>
      <c r="G9" s="46" t="s">
        <v>104</v>
      </c>
      <c r="H9" s="46" t="s">
        <v>105</v>
      </c>
      <c r="I9" s="46" t="s">
        <v>106</v>
      </c>
      <c r="J9" s="46" t="s">
        <v>107</v>
      </c>
      <c r="K9" s="46" t="s">
        <v>108</v>
      </c>
      <c r="L9" s="46" t="s">
        <v>109</v>
      </c>
      <c r="M9" s="46" t="s">
        <v>110</v>
      </c>
      <c r="N9" s="46" t="s">
        <v>111</v>
      </c>
      <c r="O9" s="46" t="s">
        <v>112</v>
      </c>
      <c r="P9" s="46" t="s">
        <v>113</v>
      </c>
      <c r="Q9" s="46" t="s">
        <v>114</v>
      </c>
      <c r="R9" s="46" t="s">
        <v>115</v>
      </c>
      <c r="S9" s="46" t="s">
        <v>116</v>
      </c>
      <c r="T9" s="46" t="s">
        <v>117</v>
      </c>
      <c r="U9" s="46" t="s">
        <v>118</v>
      </c>
      <c r="V9" s="46" t="s">
        <v>119</v>
      </c>
      <c r="W9" s="46" t="s">
        <v>120</v>
      </c>
      <c r="X9" s="46" t="s">
        <v>121</v>
      </c>
      <c r="Y9" s="46" t="s">
        <v>122</v>
      </c>
      <c r="Z9" s="46" t="s">
        <v>123</v>
      </c>
      <c r="AA9" s="46" t="s">
        <v>124</v>
      </c>
      <c r="AB9" s="46" t="s">
        <v>125</v>
      </c>
      <c r="AC9" s="46" t="s">
        <v>106</v>
      </c>
      <c r="AD9" s="46" t="s">
        <v>126</v>
      </c>
      <c r="AE9" s="46" t="s">
        <v>127</v>
      </c>
      <c r="AF9" s="46" t="s">
        <v>128</v>
      </c>
      <c r="AG9" s="46" t="s">
        <v>129</v>
      </c>
      <c r="AH9" s="46" t="s">
        <v>130</v>
      </c>
      <c r="AI9" s="46" t="s">
        <v>112</v>
      </c>
      <c r="AJ9" s="46" t="s">
        <v>131</v>
      </c>
      <c r="AK9" s="46" t="s">
        <v>132</v>
      </c>
      <c r="AL9" s="46" t="s">
        <v>133</v>
      </c>
      <c r="AM9" s="46" t="s">
        <v>134</v>
      </c>
      <c r="AN9" s="46" t="s">
        <v>135</v>
      </c>
      <c r="AO9" s="46" t="s">
        <v>136</v>
      </c>
      <c r="AP9" s="46" t="s">
        <v>137</v>
      </c>
      <c r="AQ9" s="46" t="s">
        <v>120</v>
      </c>
      <c r="AR9" s="46" t="s">
        <v>138</v>
      </c>
      <c r="AS9" s="46" t="s">
        <v>139</v>
      </c>
      <c r="AT9" s="46" t="s">
        <v>140</v>
      </c>
      <c r="AU9" s="46" t="s">
        <v>141</v>
      </c>
      <c r="AV9" s="46" t="s">
        <v>142</v>
      </c>
      <c r="AW9" s="46" t="s">
        <v>143</v>
      </c>
      <c r="AX9" s="58" t="s">
        <v>144</v>
      </c>
    </row>
  </sheetData>
  <sheetProtection selectLockedCells="0" selectUnlockedCells="0" objects="1" sheet="1"/>
  <mergeCells count="26">
    <mergeCell ref="C2:AX2"/>
    <mergeCell ref="C8:AX8"/>
    <mergeCell ref="C7:D7"/>
    <mergeCell ref="E7:F7"/>
    <mergeCell ref="G7:H7"/>
    <mergeCell ref="I7:J7"/>
    <mergeCell ref="K7:L7"/>
    <mergeCell ref="M7:N7"/>
    <mergeCell ref="O7:P7"/>
    <mergeCell ref="Q7:R7"/>
    <mergeCell ref="S7:T7"/>
    <mergeCell ref="U7:V7"/>
    <mergeCell ref="W7:X7"/>
    <mergeCell ref="Y7:Z7"/>
    <mergeCell ref="AA7:AB7"/>
    <mergeCell ref="AC7:AD7"/>
    <mergeCell ref="AE7:AF7"/>
    <mergeCell ref="AG7:AH7"/>
    <mergeCell ref="AI7:AJ7"/>
    <mergeCell ref="AK7:AL7"/>
    <mergeCell ref="AM7:AN7"/>
    <mergeCell ref="AO7:AP7"/>
    <mergeCell ref="AQ7:AR7"/>
    <mergeCell ref="AS7:AT7"/>
    <mergeCell ref="AU7:AV7"/>
    <mergeCell ref="AW7:AX7"/>
  </mergeCells>
  <hyperlinks>
    <hyperlink ref="C2:J2" display="TOC" location="TOC!A1"/>
    <hyperlink ref="C2" display="Table of Contents" location="'Table of contents'!A1"/>
  </hyperlinks>
  <pageMargins left="0.7" right="0.7" top="0.75" bottom="0.75" header="0.3" footer="0.3"/>
  <pageSetup paperSize="9" orientation="portrait" r:id="rId2"/>
  <drawing r:id="rId1"/>
</worksheet>
</file>

<file path=xl/worksheets/sheet7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tabColor theme="9"/>
  </sheetPr>
  <dimension ref="A1"/>
  <sheetViews>
    <sheetView showGridLines="0" showRowColHeaders="0" workbookViewId="0">
      <pane xSplit="2" ySplit="8" topLeftCell="C9" activePane="bottomRight" state="frozen"/>
      <selection pane="topRight" activeCell="B1" sqref="B1"/>
      <selection pane="bottomLeft" activeCell="A6" sqref="A6"/>
      <selection pane="bottomRight" activeCell="B2" sqref="B2"/>
    </sheetView>
  </sheetViews>
  <sheetFormatPr defaultRowHeight="15.0" baseColWidth="10"/>
  <cols>
    <col min="1" max="1" width="1.5" hidden="0" customWidth="1"/>
    <col min="2" max="2" width="35.83203125" hidden="0" customWidth="1"/>
  </cols>
  <sheetData>
    <row r="1" ht="9" customHeight="1"/>
    <row r="2" ht="39.950000000000003" customHeight="1">
      <c r="B2" s="56"/>
      <c r="C2" s="47" t="s">
        <v>0</v>
      </c>
      <c r="D2" s="48"/>
      <c r="E2" s="48"/>
      <c r="F2" s="48"/>
      <c r="G2" s="48"/>
      <c r="H2" s="48"/>
      <c r="I2" s="48"/>
      <c r="J2" s="48"/>
      <c r="K2" s="48"/>
      <c r="L2" s="48"/>
      <c r="M2" s="48"/>
      <c r="N2" s="48"/>
      <c r="O2" s="48"/>
      <c r="P2" s="48"/>
      <c r="Q2" s="48"/>
      <c r="R2" s="48"/>
      <c r="S2" s="48"/>
      <c r="T2" s="48"/>
      <c r="U2" s="48"/>
      <c r="V2" s="48"/>
      <c r="W2" s="48"/>
      <c r="X2" s="48"/>
      <c r="Y2" s="48"/>
      <c r="Z2" s="59"/>
    </row>
    <row r="3" ht="6.95" customHeight="1">
      <c r="B3" s="32"/>
      <c r="Z3" s="34"/>
    </row>
    <row r="4" ht="13.5" customHeight="1">
      <c r="B4" s="50" t="s">
        <v>3193</v>
      </c>
      <c r="Z4" s="34"/>
    </row>
    <row r="5" ht="12" customHeight="1">
      <c r="B5" s="53" t="s">
        <v>36</v>
      </c>
      <c r="Z5" s="34"/>
    </row>
    <row r="6" ht="6.95" customHeight="1">
      <c r="B6" s="51"/>
      <c r="C6" s="41"/>
      <c r="D6" s="42"/>
      <c r="E6" s="42"/>
      <c r="F6" s="42"/>
      <c r="G6" s="42"/>
      <c r="H6" s="42"/>
      <c r="I6" s="42"/>
      <c r="J6" s="42"/>
      <c r="K6" s="42"/>
      <c r="L6" s="42"/>
      <c r="M6" s="42"/>
      <c r="Z6" s="34"/>
    </row>
    <row r="7" ht="12" customHeight="1">
      <c r="B7" s="54"/>
      <c r="C7" s="45" t="s">
        <v>67</v>
      </c>
      <c r="D7" s="45" t="s">
        <v>67</v>
      </c>
      <c r="E7" s="45" t="s">
        <v>68</v>
      </c>
      <c r="F7" s="45" t="s">
        <v>68</v>
      </c>
      <c r="G7" s="45" t="s">
        <v>69</v>
      </c>
      <c r="H7" s="45" t="s">
        <v>69</v>
      </c>
      <c r="I7" s="45" t="s">
        <v>70</v>
      </c>
      <c r="J7" s="45" t="s">
        <v>70</v>
      </c>
      <c r="K7" s="45" t="s">
        <v>71</v>
      </c>
      <c r="L7" s="45" t="s">
        <v>71</v>
      </c>
      <c r="M7" s="45" t="s">
        <v>72</v>
      </c>
      <c r="N7" s="45" t="s">
        <v>72</v>
      </c>
      <c r="O7" s="45" t="s">
        <v>73</v>
      </c>
      <c r="P7" s="45" t="s">
        <v>73</v>
      </c>
      <c r="Q7" s="45" t="s">
        <v>74</v>
      </c>
      <c r="R7" s="45" t="s">
        <v>74</v>
      </c>
      <c r="S7" s="45" t="s">
        <v>75</v>
      </c>
      <c r="T7" s="45" t="s">
        <v>75</v>
      </c>
      <c r="U7" s="45" t="s">
        <v>76</v>
      </c>
      <c r="V7" s="45" t="s">
        <v>76</v>
      </c>
      <c r="W7" s="45" t="s">
        <v>77</v>
      </c>
      <c r="X7" s="45" t="s">
        <v>77</v>
      </c>
      <c r="Y7" s="45" t="s">
        <v>78</v>
      </c>
      <c r="Z7" s="57" t="s">
        <v>78</v>
      </c>
    </row>
    <row r="8">
      <c r="B8" s="49"/>
      <c r="C8" s="43" t="s">
        <v>226</v>
      </c>
      <c r="D8" s="44"/>
      <c r="E8" s="44"/>
      <c r="F8" s="44"/>
      <c r="G8" s="44"/>
      <c r="H8" s="44"/>
      <c r="I8" s="44"/>
      <c r="J8" s="44"/>
      <c r="K8" s="44"/>
      <c r="L8" s="44"/>
      <c r="M8" s="44"/>
      <c r="Z8" s="34"/>
    </row>
    <row r="9">
      <c r="B9" s="65" t="s">
        <v>146</v>
      </c>
      <c r="C9" s="61"/>
      <c r="D9" s="61"/>
      <c r="E9" s="61"/>
      <c r="F9" s="61"/>
      <c r="G9" s="61"/>
      <c r="H9" s="61"/>
      <c r="I9" s="61"/>
      <c r="J9" s="61"/>
      <c r="K9" s="61"/>
      <c r="L9" s="61"/>
      <c r="M9" s="61"/>
      <c r="N9" s="61"/>
      <c r="O9" s="61"/>
      <c r="P9" s="61"/>
      <c r="Q9" s="61"/>
      <c r="R9" s="61"/>
      <c r="S9" s="61"/>
      <c r="T9" s="61"/>
      <c r="U9" s="61"/>
      <c r="V9" s="61"/>
      <c r="W9" s="61"/>
      <c r="X9" s="61"/>
      <c r="Y9" s="61"/>
      <c r="Z9" s="68"/>
    </row>
    <row r="10">
      <c r="B10" s="63" t="s">
        <v>147</v>
      </c>
      <c r="C10" s="62" t="s">
        <v>702</v>
      </c>
      <c r="D10" s="62" t="s">
        <v>703</v>
      </c>
      <c r="E10" s="62" t="s">
        <v>702</v>
      </c>
      <c r="F10" s="62" t="s">
        <v>703</v>
      </c>
      <c r="G10" s="62" t="s">
        <v>702</v>
      </c>
      <c r="H10" s="62" t="s">
        <v>703</v>
      </c>
      <c r="I10" s="62" t="s">
        <v>702</v>
      </c>
      <c r="J10" s="62" t="s">
        <v>703</v>
      </c>
      <c r="K10" s="62" t="s">
        <v>702</v>
      </c>
      <c r="L10" s="62" t="s">
        <v>703</v>
      </c>
      <c r="M10" s="62" t="s">
        <v>702</v>
      </c>
      <c r="N10" s="62" t="s">
        <v>703</v>
      </c>
      <c r="O10" s="62" t="s">
        <v>702</v>
      </c>
      <c r="P10" s="62" t="s">
        <v>703</v>
      </c>
      <c r="Q10" s="62" t="s">
        <v>726</v>
      </c>
      <c r="R10" s="62" t="s">
        <v>3194</v>
      </c>
      <c r="S10" s="62" t="s">
        <v>772</v>
      </c>
      <c r="T10" s="62" t="s">
        <v>3195</v>
      </c>
      <c r="U10" s="62" t="s">
        <v>2026</v>
      </c>
      <c r="V10" s="62" t="s">
        <v>3196</v>
      </c>
      <c r="W10" s="62" t="s">
        <v>2026</v>
      </c>
      <c r="X10" s="62" t="s">
        <v>2027</v>
      </c>
      <c r="Y10" s="62" t="s">
        <v>2802</v>
      </c>
      <c r="Z10" s="69" t="s">
        <v>3197</v>
      </c>
    </row>
    <row r="11">
      <c r="B11" s="64" t="s">
        <v>160</v>
      </c>
      <c r="C11" s="60" t="s">
        <v>702</v>
      </c>
      <c r="D11" s="60" t="s">
        <v>703</v>
      </c>
      <c r="E11" s="60" t="s">
        <v>702</v>
      </c>
      <c r="F11" s="60" t="s">
        <v>703</v>
      </c>
      <c r="G11" s="60" t="s">
        <v>702</v>
      </c>
      <c r="H11" s="60" t="s">
        <v>703</v>
      </c>
      <c r="I11" s="60" t="s">
        <v>702</v>
      </c>
      <c r="J11" s="60" t="s">
        <v>703</v>
      </c>
      <c r="K11" s="60" t="s">
        <v>112</v>
      </c>
      <c r="L11" s="60" t="s">
        <v>3198</v>
      </c>
      <c r="M11" s="60" t="s">
        <v>702</v>
      </c>
      <c r="N11" s="60" t="s">
        <v>703</v>
      </c>
      <c r="O11" s="60" t="s">
        <v>702</v>
      </c>
      <c r="P11" s="60" t="s">
        <v>703</v>
      </c>
      <c r="Q11" s="60" t="s">
        <v>702</v>
      </c>
      <c r="R11" s="60" t="s">
        <v>703</v>
      </c>
      <c r="S11" s="60" t="s">
        <v>1587</v>
      </c>
      <c r="T11" s="60" t="s">
        <v>3199</v>
      </c>
      <c r="U11" s="60" t="s">
        <v>784</v>
      </c>
      <c r="V11" s="60" t="s">
        <v>3200</v>
      </c>
      <c r="W11" s="60" t="s">
        <v>1600</v>
      </c>
      <c r="X11" s="60" t="s">
        <v>3201</v>
      </c>
      <c r="Y11" s="60" t="s">
        <v>1585</v>
      </c>
      <c r="Z11" s="67" t="s">
        <v>3202</v>
      </c>
    </row>
    <row r="12">
      <c r="B12" s="63" t="s">
        <v>173</v>
      </c>
      <c r="C12" s="62" t="s">
        <v>702</v>
      </c>
      <c r="D12" s="62" t="s">
        <v>703</v>
      </c>
      <c r="E12" s="62" t="s">
        <v>702</v>
      </c>
      <c r="F12" s="62" t="s">
        <v>703</v>
      </c>
      <c r="G12" s="62" t="s">
        <v>1425</v>
      </c>
      <c r="H12" s="62" t="s">
        <v>3203</v>
      </c>
      <c r="I12" s="62" t="s">
        <v>136</v>
      </c>
      <c r="J12" s="62" t="s">
        <v>3204</v>
      </c>
      <c r="K12" s="62" t="s">
        <v>2141</v>
      </c>
      <c r="L12" s="62" t="s">
        <v>3205</v>
      </c>
      <c r="M12" s="62" t="s">
        <v>134</v>
      </c>
      <c r="N12" s="62" t="s">
        <v>3206</v>
      </c>
      <c r="O12" s="62" t="s">
        <v>134</v>
      </c>
      <c r="P12" s="62" t="s">
        <v>3206</v>
      </c>
      <c r="Q12" s="62" t="s">
        <v>1289</v>
      </c>
      <c r="R12" s="62" t="s">
        <v>3207</v>
      </c>
      <c r="S12" s="62" t="s">
        <v>1267</v>
      </c>
      <c r="T12" s="62" t="s">
        <v>3208</v>
      </c>
      <c r="U12" s="62" t="s">
        <v>2805</v>
      </c>
      <c r="V12" s="62" t="s">
        <v>3209</v>
      </c>
      <c r="W12" s="62" t="s">
        <v>2942</v>
      </c>
      <c r="X12" s="62" t="s">
        <v>3210</v>
      </c>
      <c r="Y12" s="62" t="s">
        <v>2050</v>
      </c>
      <c r="Z12" s="69" t="s">
        <v>3211</v>
      </c>
    </row>
    <row r="13">
      <c r="B13" s="65" t="s">
        <v>186</v>
      </c>
      <c r="C13" s="61"/>
      <c r="D13" s="61"/>
      <c r="E13" s="61"/>
      <c r="F13" s="61"/>
      <c r="G13" s="61"/>
      <c r="H13" s="61"/>
      <c r="I13" s="61"/>
      <c r="J13" s="61"/>
      <c r="K13" s="61"/>
      <c r="L13" s="61"/>
      <c r="M13" s="61"/>
      <c r="N13" s="61"/>
      <c r="O13" s="61"/>
      <c r="P13" s="61"/>
      <c r="Q13" s="61"/>
      <c r="R13" s="61"/>
      <c r="S13" s="61"/>
      <c r="T13" s="61"/>
      <c r="U13" s="61"/>
      <c r="V13" s="61"/>
      <c r="W13" s="61"/>
      <c r="X13" s="61"/>
      <c r="Y13" s="61"/>
      <c r="Z13" s="68"/>
    </row>
    <row r="14">
      <c r="B14" s="63" t="s">
        <v>147</v>
      </c>
      <c r="C14" s="62" t="s">
        <v>1431</v>
      </c>
      <c r="D14" s="62" t="s">
        <v>3212</v>
      </c>
      <c r="E14" s="62" t="s">
        <v>2161</v>
      </c>
      <c r="F14" s="62" t="s">
        <v>3213</v>
      </c>
      <c r="G14" s="62" t="s">
        <v>1437</v>
      </c>
      <c r="H14" s="62" t="s">
        <v>3214</v>
      </c>
      <c r="I14" s="62" t="s">
        <v>112</v>
      </c>
      <c r="J14" s="62" t="s">
        <v>2824</v>
      </c>
      <c r="K14" s="62" t="s">
        <v>122</v>
      </c>
      <c r="L14" s="62" t="s">
        <v>3215</v>
      </c>
      <c r="M14" s="62" t="s">
        <v>110</v>
      </c>
      <c r="N14" s="62" t="s">
        <v>3216</v>
      </c>
      <c r="O14" s="62" t="s">
        <v>1289</v>
      </c>
      <c r="P14" s="62" t="s">
        <v>2472</v>
      </c>
      <c r="Q14" s="62" t="s">
        <v>781</v>
      </c>
      <c r="R14" s="62" t="s">
        <v>3217</v>
      </c>
      <c r="S14" s="62" t="s">
        <v>3218</v>
      </c>
      <c r="T14" s="62" t="s">
        <v>3219</v>
      </c>
      <c r="U14" s="62" t="s">
        <v>3220</v>
      </c>
      <c r="V14" s="62" t="s">
        <v>3221</v>
      </c>
      <c r="W14" s="62" t="s">
        <v>2965</v>
      </c>
      <c r="X14" s="62" t="s">
        <v>3222</v>
      </c>
      <c r="Y14" s="62" t="s">
        <v>3223</v>
      </c>
      <c r="Z14" s="69" t="s">
        <v>3217</v>
      </c>
    </row>
    <row r="15">
      <c r="B15" s="64" t="s">
        <v>160</v>
      </c>
      <c r="C15" s="60" t="s">
        <v>1058</v>
      </c>
      <c r="D15" s="60" t="s">
        <v>3224</v>
      </c>
      <c r="E15" s="60" t="s">
        <v>1067</v>
      </c>
      <c r="F15" s="60" t="s">
        <v>1595</v>
      </c>
      <c r="G15" s="60" t="s">
        <v>116</v>
      </c>
      <c r="H15" s="60" t="s">
        <v>3225</v>
      </c>
      <c r="I15" s="60" t="s">
        <v>124</v>
      </c>
      <c r="J15" s="60" t="s">
        <v>1593</v>
      </c>
      <c r="K15" s="60" t="s">
        <v>3108</v>
      </c>
      <c r="L15" s="60" t="s">
        <v>3226</v>
      </c>
      <c r="M15" s="60" t="s">
        <v>1273</v>
      </c>
      <c r="N15" s="60" t="s">
        <v>3227</v>
      </c>
      <c r="O15" s="60" t="s">
        <v>3108</v>
      </c>
      <c r="P15" s="60" t="s">
        <v>3226</v>
      </c>
      <c r="Q15" s="60" t="s">
        <v>1273</v>
      </c>
      <c r="R15" s="60" t="s">
        <v>2491</v>
      </c>
      <c r="S15" s="60" t="s">
        <v>1416</v>
      </c>
      <c r="T15" s="60" t="s">
        <v>1443</v>
      </c>
      <c r="U15" s="60" t="s">
        <v>698</v>
      </c>
      <c r="V15" s="60" t="s">
        <v>2162</v>
      </c>
      <c r="W15" s="60" t="s">
        <v>2499</v>
      </c>
      <c r="X15" s="60" t="s">
        <v>3228</v>
      </c>
      <c r="Y15" s="60" t="s">
        <v>2490</v>
      </c>
      <c r="Z15" s="67" t="s">
        <v>2491</v>
      </c>
    </row>
    <row r="16">
      <c r="B16" s="66" t="s">
        <v>173</v>
      </c>
      <c r="C16" s="46" t="s">
        <v>1605</v>
      </c>
      <c r="D16" s="46" t="s">
        <v>1601</v>
      </c>
      <c r="E16" s="46" t="s">
        <v>3108</v>
      </c>
      <c r="F16" s="46" t="s">
        <v>3229</v>
      </c>
      <c r="G16" s="46" t="s">
        <v>102</v>
      </c>
      <c r="H16" s="46" t="s">
        <v>3230</v>
      </c>
      <c r="I16" s="46" t="s">
        <v>1429</v>
      </c>
      <c r="J16" s="46" t="s">
        <v>3231</v>
      </c>
      <c r="K16" s="46" t="s">
        <v>1416</v>
      </c>
      <c r="L16" s="46" t="s">
        <v>3232</v>
      </c>
      <c r="M16" s="46" t="s">
        <v>129</v>
      </c>
      <c r="N16" s="46" t="s">
        <v>3233</v>
      </c>
      <c r="O16" s="46" t="s">
        <v>129</v>
      </c>
      <c r="P16" s="46" t="s">
        <v>3233</v>
      </c>
      <c r="Q16" s="46" t="s">
        <v>1267</v>
      </c>
      <c r="R16" s="46" t="s">
        <v>3234</v>
      </c>
      <c r="S16" s="46" t="s">
        <v>2143</v>
      </c>
      <c r="T16" s="46" t="s">
        <v>3235</v>
      </c>
      <c r="U16" s="46" t="s">
        <v>3236</v>
      </c>
      <c r="V16" s="46" t="s">
        <v>3237</v>
      </c>
      <c r="W16" s="46" t="s">
        <v>2026</v>
      </c>
      <c r="X16" s="46" t="s">
        <v>3238</v>
      </c>
      <c r="Y16" s="46" t="s">
        <v>1439</v>
      </c>
      <c r="Z16" s="58" t="s">
        <v>3239</v>
      </c>
    </row>
    <row r="17">
      <c r="B17" t="s">
        <v>223</v>
      </c>
    </row>
    <row r="18">
      <c r="B18" t="s">
        <v>224</v>
      </c>
    </row>
  </sheetData>
  <sheetProtection selectLockedCells="0" selectUnlockedCells="0" objects="1" sheet="1"/>
  <mergeCells count="14">
    <mergeCell ref="C2:Z2"/>
    <mergeCell ref="C8:Z8"/>
    <mergeCell ref="C7:D7"/>
    <mergeCell ref="E7:F7"/>
    <mergeCell ref="G7:H7"/>
    <mergeCell ref="I7:J7"/>
    <mergeCell ref="K7:L7"/>
    <mergeCell ref="M7:N7"/>
    <mergeCell ref="O7:P7"/>
    <mergeCell ref="Q7:R7"/>
    <mergeCell ref="S7:T7"/>
    <mergeCell ref="U7:V7"/>
    <mergeCell ref="W7:X7"/>
    <mergeCell ref="Y7:Z7"/>
  </mergeCells>
  <hyperlinks>
    <hyperlink ref="C2:J2" display="TOC" location="TOC!A1"/>
    <hyperlink ref="C2" display="Table of Contents" location="'Table of contents'!A1"/>
  </hyperlinks>
  <pageMargins left="0.7" right="0.7" top="0.75" bottom="0.75" header="0.3" footer="0.3"/>
  <pageSetup paperSize="9" orientation="portrait" r:id="rId2"/>
  <drawing r:id="rId1"/>
</worksheet>
</file>

<file path=xl/worksheets/sheet7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tabColor theme="9"/>
  </sheetPr>
  <dimension ref="A1"/>
  <sheetViews>
    <sheetView showGridLines="0" showRowColHeaders="0" workbookViewId="0">
      <pane xSplit="2" ySplit="8" topLeftCell="C9" activePane="bottomRight" state="frozen"/>
      <selection pane="topRight" activeCell="B1" sqref="B1"/>
      <selection pane="bottomLeft" activeCell="A6" sqref="A6"/>
      <selection pane="bottomRight" activeCell="B2" sqref="B2"/>
    </sheetView>
  </sheetViews>
  <sheetFormatPr defaultRowHeight="15.0" baseColWidth="10"/>
  <cols>
    <col min="1" max="1" width="1.5" hidden="0" customWidth="1"/>
    <col min="2" max="2" width="35.83203125" hidden="0" customWidth="1"/>
  </cols>
  <sheetData>
    <row r="1" ht="9" customHeight="1"/>
    <row r="2" ht="39.950000000000003" customHeight="1">
      <c r="B2" s="56"/>
      <c r="C2" s="47" t="s">
        <v>0</v>
      </c>
      <c r="D2" s="48"/>
      <c r="E2" s="48"/>
      <c r="F2" s="48"/>
      <c r="G2" s="48"/>
      <c r="H2" s="48"/>
      <c r="I2" s="48"/>
      <c r="J2" s="48"/>
      <c r="K2" s="48"/>
      <c r="L2" s="48"/>
      <c r="M2" s="48"/>
      <c r="N2" s="59"/>
    </row>
    <row r="3" ht="6.95" customHeight="1">
      <c r="B3" s="32"/>
      <c r="N3" s="34"/>
    </row>
    <row r="4" ht="13.5" customHeight="1">
      <c r="B4" s="50" t="s">
        <v>3240</v>
      </c>
      <c r="N4" s="34"/>
    </row>
    <row r="5" ht="12" customHeight="1">
      <c r="B5" s="53" t="s">
        <v>36</v>
      </c>
      <c r="N5" s="34"/>
    </row>
    <row r="6" ht="6.95" customHeight="1">
      <c r="B6" s="51"/>
      <c r="C6" s="41"/>
      <c r="D6" s="42"/>
      <c r="E6" s="42"/>
      <c r="F6" s="42"/>
      <c r="G6" s="42"/>
      <c r="H6" s="42"/>
      <c r="I6" s="42"/>
      <c r="J6" s="42"/>
      <c r="K6" s="42"/>
      <c r="L6" s="42"/>
      <c r="M6" s="42"/>
      <c r="N6" s="34"/>
    </row>
    <row r="7" ht="12" customHeight="1">
      <c r="B7" s="54"/>
      <c r="C7" s="45" t="s">
        <v>67</v>
      </c>
      <c r="D7" s="45" t="s">
        <v>68</v>
      </c>
      <c r="E7" s="45" t="s">
        <v>69</v>
      </c>
      <c r="F7" s="45" t="s">
        <v>70</v>
      </c>
      <c r="G7" s="45" t="s">
        <v>71</v>
      </c>
      <c r="H7" s="45" t="s">
        <v>72</v>
      </c>
      <c r="I7" s="45" t="s">
        <v>73</v>
      </c>
      <c r="J7" s="45" t="s">
        <v>74</v>
      </c>
      <c r="K7" s="45" t="s">
        <v>75</v>
      </c>
      <c r="L7" s="45" t="s">
        <v>76</v>
      </c>
      <c r="M7" s="45" t="s">
        <v>77</v>
      </c>
      <c r="N7" s="57" t="s">
        <v>78</v>
      </c>
    </row>
    <row r="8">
      <c r="B8" s="49"/>
      <c r="C8" s="43" t="s">
        <v>54</v>
      </c>
      <c r="D8" s="44"/>
      <c r="E8" s="44"/>
      <c r="F8" s="44"/>
      <c r="G8" s="44"/>
      <c r="H8" s="44"/>
      <c r="I8" s="44"/>
      <c r="J8" s="44"/>
      <c r="K8" s="44"/>
      <c r="L8" s="44"/>
      <c r="M8" s="44"/>
      <c r="N8" s="34"/>
    </row>
    <row r="9">
      <c r="B9" s="65" t="s">
        <v>146</v>
      </c>
      <c r="C9" s="61"/>
      <c r="D9" s="61"/>
      <c r="E9" s="61"/>
      <c r="F9" s="61"/>
      <c r="G9" s="61"/>
      <c r="H9" s="61"/>
      <c r="I9" s="61"/>
      <c r="J9" s="61"/>
      <c r="K9" s="61"/>
      <c r="L9" s="61"/>
      <c r="M9" s="61"/>
      <c r="N9" s="68"/>
    </row>
    <row r="10">
      <c r="B10" s="63" t="s">
        <v>147</v>
      </c>
      <c r="C10" s="62" t="s">
        <v>1007</v>
      </c>
      <c r="D10" s="62" t="s">
        <v>1021</v>
      </c>
      <c r="E10" s="62" t="s">
        <v>625</v>
      </c>
      <c r="F10" s="62" t="s">
        <v>631</v>
      </c>
      <c r="G10" s="62" t="s">
        <v>1007</v>
      </c>
      <c r="H10" s="62" t="s">
        <v>629</v>
      </c>
      <c r="I10" s="62" t="s">
        <v>630</v>
      </c>
      <c r="J10" s="62" t="s">
        <v>1022</v>
      </c>
      <c r="K10" s="62" t="s">
        <v>619</v>
      </c>
      <c r="L10" s="62" t="s">
        <v>624</v>
      </c>
      <c r="M10" s="62" t="s">
        <v>1011</v>
      </c>
      <c r="N10" s="69" t="s">
        <v>1018</v>
      </c>
    </row>
    <row r="11">
      <c r="B11" s="64" t="s">
        <v>160</v>
      </c>
      <c r="C11" s="60" t="s">
        <v>1007</v>
      </c>
      <c r="D11" s="60" t="s">
        <v>625</v>
      </c>
      <c r="E11" s="60" t="s">
        <v>1014</v>
      </c>
      <c r="F11" s="60" t="s">
        <v>1015</v>
      </c>
      <c r="G11" s="60" t="s">
        <v>1016</v>
      </c>
      <c r="H11" s="60" t="s">
        <v>625</v>
      </c>
      <c r="I11" s="60" t="s">
        <v>1016</v>
      </c>
      <c r="J11" s="60" t="s">
        <v>625</v>
      </c>
      <c r="K11" s="60" t="s">
        <v>1007</v>
      </c>
      <c r="L11" s="60" t="s">
        <v>1012</v>
      </c>
      <c r="M11" s="60" t="s">
        <v>1017</v>
      </c>
      <c r="N11" s="67" t="s">
        <v>1009</v>
      </c>
    </row>
    <row r="12">
      <c r="B12" s="63" t="s">
        <v>173</v>
      </c>
      <c r="C12" s="62" t="s">
        <v>1020</v>
      </c>
      <c r="D12" s="62" t="s">
        <v>1019</v>
      </c>
      <c r="E12" s="62" t="s">
        <v>628</v>
      </c>
      <c r="F12" s="62" t="s">
        <v>1358</v>
      </c>
      <c r="G12" s="62" t="s">
        <v>1022</v>
      </c>
      <c r="H12" s="62" t="s">
        <v>1116</v>
      </c>
      <c r="I12" s="62" t="s">
        <v>1020</v>
      </c>
      <c r="J12" s="62" t="s">
        <v>1020</v>
      </c>
      <c r="K12" s="62" t="s">
        <v>1195</v>
      </c>
      <c r="L12" s="62" t="s">
        <v>1200</v>
      </c>
      <c r="M12" s="62" t="s">
        <v>623</v>
      </c>
      <c r="N12" s="69" t="s">
        <v>1524</v>
      </c>
    </row>
    <row r="13">
      <c r="B13" s="65" t="s">
        <v>186</v>
      </c>
      <c r="C13" s="61"/>
      <c r="D13" s="61"/>
      <c r="E13" s="61"/>
      <c r="F13" s="61"/>
      <c r="G13" s="61"/>
      <c r="H13" s="61"/>
      <c r="I13" s="61"/>
      <c r="J13" s="61"/>
      <c r="K13" s="61"/>
      <c r="L13" s="61"/>
      <c r="M13" s="61"/>
      <c r="N13" s="68"/>
    </row>
    <row r="14">
      <c r="B14" s="63" t="s">
        <v>147</v>
      </c>
      <c r="C14" s="62" t="s">
        <v>1946</v>
      </c>
      <c r="D14" s="62" t="s">
        <v>3241</v>
      </c>
      <c r="E14" s="62" t="s">
        <v>3242</v>
      </c>
      <c r="F14" s="62" t="s">
        <v>3243</v>
      </c>
      <c r="G14" s="62" t="s">
        <v>3244</v>
      </c>
      <c r="H14" s="62" t="s">
        <v>3245</v>
      </c>
      <c r="I14" s="62" t="s">
        <v>3246</v>
      </c>
      <c r="J14" s="62" t="s">
        <v>3247</v>
      </c>
      <c r="K14" s="62" t="s">
        <v>3248</v>
      </c>
      <c r="L14" s="62" t="s">
        <v>3249</v>
      </c>
      <c r="M14" s="62" t="s">
        <v>3250</v>
      </c>
      <c r="N14" s="69" t="s">
        <v>2784</v>
      </c>
    </row>
    <row r="15">
      <c r="B15" s="64" t="s">
        <v>160</v>
      </c>
      <c r="C15" s="60" t="s">
        <v>3133</v>
      </c>
      <c r="D15" s="60" t="s">
        <v>3251</v>
      </c>
      <c r="E15" s="60" t="s">
        <v>3252</v>
      </c>
      <c r="F15" s="60" t="s">
        <v>2728</v>
      </c>
      <c r="G15" s="60" t="s">
        <v>792</v>
      </c>
      <c r="H15" s="60" t="s">
        <v>2384</v>
      </c>
      <c r="I15" s="60" t="s">
        <v>3253</v>
      </c>
      <c r="J15" s="60" t="s">
        <v>3254</v>
      </c>
      <c r="K15" s="60" t="s">
        <v>1833</v>
      </c>
      <c r="L15" s="60" t="s">
        <v>3255</v>
      </c>
      <c r="M15" s="60" t="s">
        <v>1826</v>
      </c>
      <c r="N15" s="67" t="s">
        <v>3256</v>
      </c>
    </row>
    <row r="16">
      <c r="B16" s="66" t="s">
        <v>173</v>
      </c>
      <c r="C16" s="46" t="s">
        <v>3257</v>
      </c>
      <c r="D16" s="46" t="s">
        <v>3258</v>
      </c>
      <c r="E16" s="46" t="s">
        <v>1147</v>
      </c>
      <c r="F16" s="46" t="s">
        <v>3259</v>
      </c>
      <c r="G16" s="46" t="s">
        <v>3260</v>
      </c>
      <c r="H16" s="46" t="s">
        <v>3261</v>
      </c>
      <c r="I16" s="46" t="s">
        <v>1900</v>
      </c>
      <c r="J16" s="46" t="s">
        <v>2694</v>
      </c>
      <c r="K16" s="46" t="s">
        <v>2697</v>
      </c>
      <c r="L16" s="46" t="s">
        <v>3262</v>
      </c>
      <c r="M16" s="46" t="s">
        <v>3263</v>
      </c>
      <c r="N16" s="58" t="s">
        <v>3264</v>
      </c>
    </row>
    <row r="17">
      <c r="B17" t="s">
        <v>223</v>
      </c>
    </row>
    <row r="18">
      <c r="B18" t="s">
        <v>224</v>
      </c>
    </row>
  </sheetData>
  <sheetProtection selectLockedCells="0" selectUnlockedCells="0" objects="1" sheet="1"/>
  <mergeCells count="14">
    <mergeCell ref="C2:N2"/>
    <mergeCell ref="C8:N8"/>
    <mergeCell ref="C7:C7"/>
    <mergeCell ref="D7:D7"/>
    <mergeCell ref="E7:E7"/>
    <mergeCell ref="F7:F7"/>
    <mergeCell ref="G7:G7"/>
    <mergeCell ref="H7:H7"/>
    <mergeCell ref="I7:I7"/>
    <mergeCell ref="J7:J7"/>
    <mergeCell ref="K7:K7"/>
    <mergeCell ref="L7:L7"/>
    <mergeCell ref="M7:M7"/>
    <mergeCell ref="N7:N7"/>
  </mergeCells>
  <hyperlinks>
    <hyperlink ref="C2:J2" display="TOC" location="TOC!A1"/>
    <hyperlink ref="C2" display="Table of Contents" location="'Table of contents'!A1"/>
  </hyperlinks>
  <pageMargins left="0.7" right="0.7" top="0.75" bottom="0.75" header="0.3" footer="0.3"/>
  <pageSetup paperSize="9" orientation="portrait" r:id="rId2"/>
  <drawing r:id="rId1"/>
</worksheet>
</file>

<file path=xl/worksheets/sheet7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tabColor theme="9"/>
  </sheetPr>
  <dimension ref="A1"/>
  <sheetViews>
    <sheetView showGridLines="0" showRowColHeaders="0" workbookViewId="0">
      <pane xSplit="2" ySplit="8" topLeftCell="C9" activePane="bottomRight" state="frozen"/>
      <selection pane="topRight" activeCell="B1" sqref="B1"/>
      <selection pane="bottomLeft" activeCell="A6" sqref="A6"/>
      <selection pane="bottomRight" activeCell="B2" sqref="B2"/>
    </sheetView>
  </sheetViews>
  <sheetFormatPr defaultRowHeight="15.0" baseColWidth="10"/>
  <cols>
    <col min="1" max="1" width="1.5" hidden="0" customWidth="1"/>
    <col min="2" max="2" width="35.83203125" hidden="0" customWidth="1"/>
  </cols>
  <sheetData>
    <row r="1" ht="9" customHeight="1"/>
    <row r="2" ht="39.950000000000003" customHeight="1">
      <c r="B2" s="56"/>
      <c r="C2" s="47" t="s">
        <v>0</v>
      </c>
      <c r="D2" s="48"/>
      <c r="E2" s="48"/>
      <c r="F2" s="48"/>
      <c r="G2" s="48"/>
      <c r="H2" s="48"/>
      <c r="I2" s="48"/>
      <c r="J2" s="48"/>
      <c r="K2" s="48"/>
      <c r="L2" s="48"/>
      <c r="M2" s="48"/>
      <c r="N2" s="48"/>
      <c r="O2" s="48"/>
      <c r="P2" s="48"/>
      <c r="Q2" s="48"/>
      <c r="R2" s="48"/>
      <c r="S2" s="48"/>
      <c r="T2" s="48"/>
      <c r="U2" s="48"/>
      <c r="V2" s="48"/>
      <c r="W2" s="48"/>
      <c r="X2" s="48"/>
      <c r="Y2" s="48"/>
      <c r="Z2" s="59"/>
    </row>
    <row r="3" ht="6.95" customHeight="1">
      <c r="B3" s="32"/>
      <c r="Z3" s="34"/>
    </row>
    <row r="4" ht="13.5" customHeight="1">
      <c r="B4" s="50" t="s">
        <v>3265</v>
      </c>
      <c r="Z4" s="34"/>
    </row>
    <row r="5" ht="12" customHeight="1">
      <c r="B5" s="53" t="s">
        <v>36</v>
      </c>
      <c r="Z5" s="34"/>
    </row>
    <row r="6" ht="6.95" customHeight="1">
      <c r="B6" s="51"/>
      <c r="C6" s="41"/>
      <c r="D6" s="42"/>
      <c r="E6" s="42"/>
      <c r="F6" s="42"/>
      <c r="G6" s="42"/>
      <c r="H6" s="42"/>
      <c r="I6" s="42"/>
      <c r="J6" s="42"/>
      <c r="K6" s="42"/>
      <c r="L6" s="42"/>
      <c r="M6" s="42"/>
      <c r="Z6" s="34"/>
    </row>
    <row r="7" ht="12" customHeight="1">
      <c r="B7" s="54"/>
      <c r="C7" s="45" t="s">
        <v>67</v>
      </c>
      <c r="D7" s="45" t="s">
        <v>67</v>
      </c>
      <c r="E7" s="45" t="s">
        <v>68</v>
      </c>
      <c r="F7" s="45" t="s">
        <v>68</v>
      </c>
      <c r="G7" s="45" t="s">
        <v>69</v>
      </c>
      <c r="H7" s="45" t="s">
        <v>69</v>
      </c>
      <c r="I7" s="45" t="s">
        <v>70</v>
      </c>
      <c r="J7" s="45" t="s">
        <v>70</v>
      </c>
      <c r="K7" s="45" t="s">
        <v>71</v>
      </c>
      <c r="L7" s="45" t="s">
        <v>71</v>
      </c>
      <c r="M7" s="45" t="s">
        <v>72</v>
      </c>
      <c r="N7" s="45" t="s">
        <v>72</v>
      </c>
      <c r="O7" s="45" t="s">
        <v>73</v>
      </c>
      <c r="P7" s="45" t="s">
        <v>73</v>
      </c>
      <c r="Q7" s="45" t="s">
        <v>74</v>
      </c>
      <c r="R7" s="45" t="s">
        <v>74</v>
      </c>
      <c r="S7" s="45" t="s">
        <v>75</v>
      </c>
      <c r="T7" s="45" t="s">
        <v>75</v>
      </c>
      <c r="U7" s="45" t="s">
        <v>76</v>
      </c>
      <c r="V7" s="45" t="s">
        <v>76</v>
      </c>
      <c r="W7" s="45" t="s">
        <v>77</v>
      </c>
      <c r="X7" s="45" t="s">
        <v>77</v>
      </c>
      <c r="Y7" s="45" t="s">
        <v>78</v>
      </c>
      <c r="Z7" s="57" t="s">
        <v>78</v>
      </c>
    </row>
    <row r="8">
      <c r="B8" s="49"/>
      <c r="C8" s="43" t="s">
        <v>226</v>
      </c>
      <c r="D8" s="44"/>
      <c r="E8" s="44"/>
      <c r="F8" s="44"/>
      <c r="G8" s="44"/>
      <c r="H8" s="44"/>
      <c r="I8" s="44"/>
      <c r="J8" s="44"/>
      <c r="K8" s="44"/>
      <c r="L8" s="44"/>
      <c r="M8" s="44"/>
      <c r="Z8" s="34"/>
    </row>
    <row r="9">
      <c r="B9" s="65" t="s">
        <v>146</v>
      </c>
      <c r="C9" s="61"/>
      <c r="D9" s="61"/>
      <c r="E9" s="61"/>
      <c r="F9" s="61"/>
      <c r="G9" s="61"/>
      <c r="H9" s="61"/>
      <c r="I9" s="61"/>
      <c r="J9" s="61"/>
      <c r="K9" s="61"/>
      <c r="L9" s="61"/>
      <c r="M9" s="61"/>
      <c r="N9" s="61"/>
      <c r="O9" s="61"/>
      <c r="P9" s="61"/>
      <c r="Q9" s="61"/>
      <c r="R9" s="61"/>
      <c r="S9" s="61"/>
      <c r="T9" s="61"/>
      <c r="U9" s="61"/>
      <c r="V9" s="61"/>
      <c r="W9" s="61"/>
      <c r="X9" s="61"/>
      <c r="Y9" s="61"/>
      <c r="Z9" s="68"/>
    </row>
    <row r="10">
      <c r="B10" s="63" t="s">
        <v>147</v>
      </c>
      <c r="C10" s="62" t="s">
        <v>702</v>
      </c>
      <c r="D10" s="62" t="s">
        <v>703</v>
      </c>
      <c r="E10" s="62" t="s">
        <v>702</v>
      </c>
      <c r="F10" s="62" t="s">
        <v>703</v>
      </c>
      <c r="G10" s="62" t="s">
        <v>702</v>
      </c>
      <c r="H10" s="62" t="s">
        <v>703</v>
      </c>
      <c r="I10" s="62" t="s">
        <v>702</v>
      </c>
      <c r="J10" s="62" t="s">
        <v>703</v>
      </c>
      <c r="K10" s="62" t="s">
        <v>702</v>
      </c>
      <c r="L10" s="62" t="s">
        <v>703</v>
      </c>
      <c r="M10" s="62" t="s">
        <v>702</v>
      </c>
      <c r="N10" s="62" t="s">
        <v>703</v>
      </c>
      <c r="O10" s="62" t="s">
        <v>702</v>
      </c>
      <c r="P10" s="62" t="s">
        <v>703</v>
      </c>
      <c r="Q10" s="62" t="s">
        <v>702</v>
      </c>
      <c r="R10" s="62" t="s">
        <v>703</v>
      </c>
      <c r="S10" s="62" t="s">
        <v>2161</v>
      </c>
      <c r="T10" s="62" t="s">
        <v>3266</v>
      </c>
      <c r="U10" s="62" t="s">
        <v>786</v>
      </c>
      <c r="V10" s="62" t="s">
        <v>3267</v>
      </c>
      <c r="W10" s="62" t="s">
        <v>702</v>
      </c>
      <c r="X10" s="62" t="s">
        <v>703</v>
      </c>
      <c r="Y10" s="62" t="s">
        <v>702</v>
      </c>
      <c r="Z10" s="69" t="s">
        <v>703</v>
      </c>
    </row>
    <row r="11">
      <c r="B11" s="64" t="s">
        <v>160</v>
      </c>
      <c r="C11" s="60" t="s">
        <v>702</v>
      </c>
      <c r="D11" s="60" t="s">
        <v>703</v>
      </c>
      <c r="E11" s="60" t="s">
        <v>702</v>
      </c>
      <c r="F11" s="60" t="s">
        <v>703</v>
      </c>
      <c r="G11" s="60" t="s">
        <v>702</v>
      </c>
      <c r="H11" s="60" t="s">
        <v>703</v>
      </c>
      <c r="I11" s="60" t="s">
        <v>702</v>
      </c>
      <c r="J11" s="60" t="s">
        <v>703</v>
      </c>
      <c r="K11" s="60" t="s">
        <v>702</v>
      </c>
      <c r="L11" s="60" t="s">
        <v>703</v>
      </c>
      <c r="M11" s="60" t="s">
        <v>702</v>
      </c>
      <c r="N11" s="60" t="s">
        <v>703</v>
      </c>
      <c r="O11" s="60" t="s">
        <v>702</v>
      </c>
      <c r="P11" s="60" t="s">
        <v>703</v>
      </c>
      <c r="Q11" s="60" t="s">
        <v>702</v>
      </c>
      <c r="R11" s="60" t="s">
        <v>703</v>
      </c>
      <c r="S11" s="60" t="s">
        <v>702</v>
      </c>
      <c r="T11" s="60" t="s">
        <v>703</v>
      </c>
      <c r="U11" s="60" t="s">
        <v>702</v>
      </c>
      <c r="V11" s="60" t="s">
        <v>703</v>
      </c>
      <c r="W11" s="60" t="s">
        <v>702</v>
      </c>
      <c r="X11" s="60" t="s">
        <v>703</v>
      </c>
      <c r="Y11" s="60" t="s">
        <v>702</v>
      </c>
      <c r="Z11" s="67" t="s">
        <v>703</v>
      </c>
    </row>
    <row r="12">
      <c r="B12" s="63" t="s">
        <v>173</v>
      </c>
      <c r="C12" s="62" t="s">
        <v>1058</v>
      </c>
      <c r="D12" s="62" t="s">
        <v>3268</v>
      </c>
      <c r="E12" s="62" t="s">
        <v>1448</v>
      </c>
      <c r="F12" s="62" t="s">
        <v>3269</v>
      </c>
      <c r="G12" s="62" t="s">
        <v>702</v>
      </c>
      <c r="H12" s="62" t="s">
        <v>703</v>
      </c>
      <c r="I12" s="62" t="s">
        <v>1058</v>
      </c>
      <c r="J12" s="62" t="s">
        <v>3270</v>
      </c>
      <c r="K12" s="62" t="s">
        <v>702</v>
      </c>
      <c r="L12" s="62" t="s">
        <v>703</v>
      </c>
      <c r="M12" s="62" t="s">
        <v>1083</v>
      </c>
      <c r="N12" s="62" t="s">
        <v>3271</v>
      </c>
      <c r="O12" s="62" t="s">
        <v>1069</v>
      </c>
      <c r="P12" s="62" t="s">
        <v>3272</v>
      </c>
      <c r="Q12" s="62" t="s">
        <v>1931</v>
      </c>
      <c r="R12" s="62" t="s">
        <v>2874</v>
      </c>
      <c r="S12" s="62" t="s">
        <v>1605</v>
      </c>
      <c r="T12" s="62" t="s">
        <v>3273</v>
      </c>
      <c r="U12" s="62" t="s">
        <v>1423</v>
      </c>
      <c r="V12" s="62" t="s">
        <v>3274</v>
      </c>
      <c r="W12" s="62" t="s">
        <v>1076</v>
      </c>
      <c r="X12" s="62" t="s">
        <v>1061</v>
      </c>
      <c r="Y12" s="62" t="s">
        <v>702</v>
      </c>
      <c r="Z12" s="69" t="s">
        <v>703</v>
      </c>
    </row>
    <row r="13">
      <c r="B13" s="65" t="s">
        <v>186</v>
      </c>
      <c r="C13" s="61"/>
      <c r="D13" s="61"/>
      <c r="E13" s="61"/>
      <c r="F13" s="61"/>
      <c r="G13" s="61"/>
      <c r="H13" s="61"/>
      <c r="I13" s="61"/>
      <c r="J13" s="61"/>
      <c r="K13" s="61"/>
      <c r="L13" s="61"/>
      <c r="M13" s="61"/>
      <c r="N13" s="61"/>
      <c r="O13" s="61"/>
      <c r="P13" s="61"/>
      <c r="Q13" s="61"/>
      <c r="R13" s="61"/>
      <c r="S13" s="61"/>
      <c r="T13" s="61"/>
      <c r="U13" s="61"/>
      <c r="V13" s="61"/>
      <c r="W13" s="61"/>
      <c r="X13" s="61"/>
      <c r="Y13" s="61"/>
      <c r="Z13" s="68"/>
    </row>
    <row r="14">
      <c r="B14" s="63" t="s">
        <v>147</v>
      </c>
      <c r="C14" s="62" t="s">
        <v>1058</v>
      </c>
      <c r="D14" s="62" t="s">
        <v>3275</v>
      </c>
      <c r="E14" s="62" t="s">
        <v>124</v>
      </c>
      <c r="F14" s="62" t="s">
        <v>3154</v>
      </c>
      <c r="G14" s="62" t="s">
        <v>1425</v>
      </c>
      <c r="H14" s="62" t="s">
        <v>1426</v>
      </c>
      <c r="I14" s="62" t="s">
        <v>1434</v>
      </c>
      <c r="J14" s="62" t="s">
        <v>1435</v>
      </c>
      <c r="K14" s="62" t="s">
        <v>1414</v>
      </c>
      <c r="L14" s="62" t="s">
        <v>3276</v>
      </c>
      <c r="M14" s="62" t="s">
        <v>704</v>
      </c>
      <c r="N14" s="62" t="s">
        <v>1433</v>
      </c>
      <c r="O14" s="62" t="s">
        <v>102</v>
      </c>
      <c r="P14" s="62" t="s">
        <v>3277</v>
      </c>
      <c r="Q14" s="62" t="s">
        <v>134</v>
      </c>
      <c r="R14" s="62" t="s">
        <v>3278</v>
      </c>
      <c r="S14" s="62" t="s">
        <v>1425</v>
      </c>
      <c r="T14" s="62" t="s">
        <v>3151</v>
      </c>
      <c r="U14" s="62" t="s">
        <v>1598</v>
      </c>
      <c r="V14" s="62" t="s">
        <v>3279</v>
      </c>
      <c r="W14" s="62" t="s">
        <v>722</v>
      </c>
      <c r="X14" s="62" t="s">
        <v>2058</v>
      </c>
      <c r="Y14" s="62" t="s">
        <v>1600</v>
      </c>
      <c r="Z14" s="69" t="s">
        <v>3280</v>
      </c>
    </row>
    <row r="15">
      <c r="B15" s="64" t="s">
        <v>160</v>
      </c>
      <c r="C15" s="60" t="s">
        <v>1174</v>
      </c>
      <c r="D15" s="60" t="s">
        <v>2756</v>
      </c>
      <c r="E15" s="60" t="s">
        <v>1168</v>
      </c>
      <c r="F15" s="60" t="s">
        <v>2757</v>
      </c>
      <c r="G15" s="60" t="s">
        <v>1168</v>
      </c>
      <c r="H15" s="60" t="s">
        <v>1169</v>
      </c>
      <c r="I15" s="60" t="s">
        <v>1093</v>
      </c>
      <c r="J15" s="60" t="s">
        <v>2880</v>
      </c>
      <c r="K15" s="60" t="s">
        <v>2412</v>
      </c>
      <c r="L15" s="60" t="s">
        <v>2880</v>
      </c>
      <c r="M15" s="60" t="s">
        <v>1093</v>
      </c>
      <c r="N15" s="60" t="s">
        <v>2881</v>
      </c>
      <c r="O15" s="60" t="s">
        <v>2412</v>
      </c>
      <c r="P15" s="60" t="s">
        <v>2880</v>
      </c>
      <c r="Q15" s="60" t="s">
        <v>1178</v>
      </c>
      <c r="R15" s="60" t="s">
        <v>2719</v>
      </c>
      <c r="S15" s="60" t="s">
        <v>1168</v>
      </c>
      <c r="T15" s="60" t="s">
        <v>1169</v>
      </c>
      <c r="U15" s="60" t="s">
        <v>2758</v>
      </c>
      <c r="V15" s="60" t="s">
        <v>3281</v>
      </c>
      <c r="W15" s="60" t="s">
        <v>1876</v>
      </c>
      <c r="X15" s="60" t="s">
        <v>1866</v>
      </c>
      <c r="Y15" s="60" t="s">
        <v>1872</v>
      </c>
      <c r="Z15" s="67" t="s">
        <v>3059</v>
      </c>
    </row>
    <row r="16">
      <c r="B16" s="66" t="s">
        <v>173</v>
      </c>
      <c r="C16" s="46" t="s">
        <v>1918</v>
      </c>
      <c r="D16" s="46" t="s">
        <v>1166</v>
      </c>
      <c r="E16" s="46" t="s">
        <v>1069</v>
      </c>
      <c r="F16" s="46" t="s">
        <v>3156</v>
      </c>
      <c r="G16" s="46" t="s">
        <v>749</v>
      </c>
      <c r="H16" s="46" t="s">
        <v>3282</v>
      </c>
      <c r="I16" s="46" t="s">
        <v>1058</v>
      </c>
      <c r="J16" s="46" t="s">
        <v>3283</v>
      </c>
      <c r="K16" s="46" t="s">
        <v>1058</v>
      </c>
      <c r="L16" s="46" t="s">
        <v>3224</v>
      </c>
      <c r="M16" s="46" t="s">
        <v>753</v>
      </c>
      <c r="N16" s="46" t="s">
        <v>3284</v>
      </c>
      <c r="O16" s="46" t="s">
        <v>755</v>
      </c>
      <c r="P16" s="46" t="s">
        <v>3285</v>
      </c>
      <c r="Q16" s="46" t="s">
        <v>1154</v>
      </c>
      <c r="R16" s="46" t="s">
        <v>3114</v>
      </c>
      <c r="S16" s="46" t="s">
        <v>1448</v>
      </c>
      <c r="T16" s="46" t="s">
        <v>3115</v>
      </c>
      <c r="U16" s="46" t="s">
        <v>2135</v>
      </c>
      <c r="V16" s="46" t="s">
        <v>3114</v>
      </c>
      <c r="W16" s="46" t="s">
        <v>1157</v>
      </c>
      <c r="X16" s="46" t="s">
        <v>1938</v>
      </c>
      <c r="Y16" s="46" t="s">
        <v>1929</v>
      </c>
      <c r="Z16" s="58" t="s">
        <v>3157</v>
      </c>
    </row>
    <row r="17">
      <c r="B17" t="s">
        <v>223</v>
      </c>
    </row>
    <row r="18">
      <c r="B18" t="s">
        <v>224</v>
      </c>
    </row>
  </sheetData>
  <sheetProtection selectLockedCells="0" selectUnlockedCells="0" objects="1" sheet="1"/>
  <mergeCells count="14">
    <mergeCell ref="C2:Z2"/>
    <mergeCell ref="C8:Z8"/>
    <mergeCell ref="C7:D7"/>
    <mergeCell ref="E7:F7"/>
    <mergeCell ref="G7:H7"/>
    <mergeCell ref="I7:J7"/>
    <mergeCell ref="K7:L7"/>
    <mergeCell ref="M7:N7"/>
    <mergeCell ref="O7:P7"/>
    <mergeCell ref="Q7:R7"/>
    <mergeCell ref="S7:T7"/>
    <mergeCell ref="U7:V7"/>
    <mergeCell ref="W7:X7"/>
    <mergeCell ref="Y7:Z7"/>
  </mergeCells>
  <hyperlinks>
    <hyperlink ref="C2:J2" display="TOC" location="TOC!A1"/>
    <hyperlink ref="C2" display="Table of Contents" location="'Table of contents'!A1"/>
  </hyperlinks>
  <pageMargins left="0.7" right="0.7" top="0.75" bottom="0.75" header="0.3" footer="0.3"/>
  <pageSetup paperSize="9" orientation="portrait" r:id="rId2"/>
  <drawing r:id="rId1"/>
</worksheet>
</file>

<file path=xl/worksheets/sheet7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tabColor theme="9"/>
  </sheetPr>
  <dimension ref="A1"/>
  <sheetViews>
    <sheetView showGridLines="0" showRowColHeaders="0" workbookViewId="0">
      <pane xSplit="2" ySplit="8" topLeftCell="C9" activePane="bottomRight" state="frozen"/>
      <selection pane="topRight" activeCell="B1" sqref="B1"/>
      <selection pane="bottomLeft" activeCell="A6" sqref="A6"/>
      <selection pane="bottomRight" activeCell="B2" sqref="B2"/>
    </sheetView>
  </sheetViews>
  <sheetFormatPr defaultRowHeight="15.0" baseColWidth="10"/>
  <cols>
    <col min="1" max="1" width="1.5" hidden="0" customWidth="1"/>
    <col min="2" max="2" width="35.83203125" hidden="0" customWidth="1"/>
  </cols>
  <sheetData>
    <row r="1" ht="9" customHeight="1"/>
    <row r="2" ht="39.950000000000003" customHeight="1">
      <c r="B2" s="56"/>
      <c r="C2" s="47" t="s">
        <v>0</v>
      </c>
      <c r="D2" s="48"/>
      <c r="E2" s="48"/>
      <c r="F2" s="48"/>
      <c r="G2" s="48"/>
      <c r="H2" s="48"/>
      <c r="I2" s="48"/>
      <c r="J2" s="48"/>
      <c r="K2" s="48"/>
      <c r="L2" s="48"/>
      <c r="M2" s="48"/>
      <c r="N2" s="59"/>
    </row>
    <row r="3" ht="6.95" customHeight="1">
      <c r="B3" s="32"/>
      <c r="N3" s="34"/>
    </row>
    <row r="4" ht="13.5" customHeight="1">
      <c r="B4" s="50" t="s">
        <v>3286</v>
      </c>
      <c r="N4" s="34"/>
    </row>
    <row r="5" ht="12" customHeight="1">
      <c r="B5" s="53" t="s">
        <v>36</v>
      </c>
      <c r="N5" s="34"/>
    </row>
    <row r="6" ht="6.95" customHeight="1">
      <c r="B6" s="51"/>
      <c r="C6" s="41"/>
      <c r="D6" s="42"/>
      <c r="E6" s="42"/>
      <c r="F6" s="42"/>
      <c r="G6" s="42"/>
      <c r="H6" s="42"/>
      <c r="I6" s="42"/>
      <c r="J6" s="42"/>
      <c r="K6" s="42"/>
      <c r="L6" s="42"/>
      <c r="M6" s="42"/>
      <c r="N6" s="34"/>
    </row>
    <row r="7" ht="12" customHeight="1">
      <c r="B7" s="54"/>
      <c r="C7" s="45" t="s">
        <v>67</v>
      </c>
      <c r="D7" s="45" t="s">
        <v>68</v>
      </c>
      <c r="E7" s="45" t="s">
        <v>69</v>
      </c>
      <c r="F7" s="45" t="s">
        <v>70</v>
      </c>
      <c r="G7" s="45" t="s">
        <v>71</v>
      </c>
      <c r="H7" s="45" t="s">
        <v>72</v>
      </c>
      <c r="I7" s="45" t="s">
        <v>73</v>
      </c>
      <c r="J7" s="45" t="s">
        <v>74</v>
      </c>
      <c r="K7" s="45" t="s">
        <v>75</v>
      </c>
      <c r="L7" s="45" t="s">
        <v>76</v>
      </c>
      <c r="M7" s="45" t="s">
        <v>77</v>
      </c>
      <c r="N7" s="57" t="s">
        <v>78</v>
      </c>
    </row>
    <row r="8">
      <c r="B8" s="49"/>
      <c r="C8" s="43" t="s">
        <v>54</v>
      </c>
      <c r="D8" s="44"/>
      <c r="E8" s="44"/>
      <c r="F8" s="44"/>
      <c r="G8" s="44"/>
      <c r="H8" s="44"/>
      <c r="I8" s="44"/>
      <c r="J8" s="44"/>
      <c r="K8" s="44"/>
      <c r="L8" s="44"/>
      <c r="M8" s="44"/>
      <c r="N8" s="34"/>
    </row>
    <row r="9">
      <c r="B9" s="65" t="s">
        <v>146</v>
      </c>
      <c r="C9" s="61"/>
      <c r="D9" s="61"/>
      <c r="E9" s="61"/>
      <c r="F9" s="61"/>
      <c r="G9" s="61"/>
      <c r="H9" s="61"/>
      <c r="I9" s="61"/>
      <c r="J9" s="61"/>
      <c r="K9" s="61"/>
      <c r="L9" s="61"/>
      <c r="M9" s="61"/>
      <c r="N9" s="68"/>
    </row>
    <row r="10">
      <c r="B10" s="63" t="s">
        <v>147</v>
      </c>
      <c r="C10" s="62" t="s">
        <v>90</v>
      </c>
      <c r="D10" s="62" t="s">
        <v>88</v>
      </c>
      <c r="E10" s="62" t="s">
        <v>2180</v>
      </c>
      <c r="F10" s="62" t="s">
        <v>2182</v>
      </c>
      <c r="G10" s="62" t="s">
        <v>3287</v>
      </c>
      <c r="H10" s="62" t="s">
        <v>2185</v>
      </c>
      <c r="I10" s="62" t="s">
        <v>1628</v>
      </c>
      <c r="J10" s="62" t="s">
        <v>2505</v>
      </c>
      <c r="K10" s="62" t="s">
        <v>3288</v>
      </c>
      <c r="L10" s="62" t="s">
        <v>3289</v>
      </c>
      <c r="M10" s="62" t="s">
        <v>3290</v>
      </c>
      <c r="N10" s="69" t="s">
        <v>3291</v>
      </c>
    </row>
    <row r="11">
      <c r="B11" s="64" t="s">
        <v>160</v>
      </c>
      <c r="C11" s="60" t="s">
        <v>1627</v>
      </c>
      <c r="D11" s="60" t="s">
        <v>1629</v>
      </c>
      <c r="E11" s="60" t="s">
        <v>2506</v>
      </c>
      <c r="F11" s="60" t="s">
        <v>2509</v>
      </c>
      <c r="G11" s="60" t="s">
        <v>3292</v>
      </c>
      <c r="H11" s="60" t="s">
        <v>3293</v>
      </c>
      <c r="I11" s="60" t="s">
        <v>402</v>
      </c>
      <c r="J11" s="60" t="s">
        <v>3294</v>
      </c>
      <c r="K11" s="60" t="s">
        <v>3295</v>
      </c>
      <c r="L11" s="60" t="s">
        <v>3296</v>
      </c>
      <c r="M11" s="60" t="s">
        <v>3297</v>
      </c>
      <c r="N11" s="67" t="s">
        <v>3298</v>
      </c>
    </row>
    <row r="12">
      <c r="B12" s="63" t="s">
        <v>173</v>
      </c>
      <c r="C12" s="62" t="s">
        <v>1620</v>
      </c>
      <c r="D12" s="62" t="s">
        <v>403</v>
      </c>
      <c r="E12" s="62" t="s">
        <v>403</v>
      </c>
      <c r="F12" s="62" t="s">
        <v>3299</v>
      </c>
      <c r="G12" s="62" t="s">
        <v>3300</v>
      </c>
      <c r="H12" s="62" t="s">
        <v>3301</v>
      </c>
      <c r="I12" s="62" t="s">
        <v>3302</v>
      </c>
      <c r="J12" s="62" t="s">
        <v>3303</v>
      </c>
      <c r="K12" s="62" t="s">
        <v>3304</v>
      </c>
      <c r="L12" s="62" t="s">
        <v>398</v>
      </c>
      <c r="M12" s="62" t="s">
        <v>3305</v>
      </c>
      <c r="N12" s="69" t="s">
        <v>3306</v>
      </c>
    </row>
    <row r="13">
      <c r="B13" s="65" t="s">
        <v>186</v>
      </c>
      <c r="C13" s="61"/>
      <c r="D13" s="61"/>
      <c r="E13" s="61"/>
      <c r="F13" s="61"/>
      <c r="G13" s="61"/>
      <c r="H13" s="61"/>
      <c r="I13" s="61"/>
      <c r="J13" s="61"/>
      <c r="K13" s="61"/>
      <c r="L13" s="61"/>
      <c r="M13" s="61"/>
      <c r="N13" s="68"/>
    </row>
    <row r="14">
      <c r="B14" s="63" t="s">
        <v>147</v>
      </c>
      <c r="C14" s="62" t="s">
        <v>3307</v>
      </c>
      <c r="D14" s="62" t="s">
        <v>3308</v>
      </c>
      <c r="E14" s="62" t="s">
        <v>3309</v>
      </c>
      <c r="F14" s="62" t="s">
        <v>3310</v>
      </c>
      <c r="G14" s="62" t="s">
        <v>3311</v>
      </c>
      <c r="H14" s="62" t="s">
        <v>3312</v>
      </c>
      <c r="I14" s="62" t="s">
        <v>3313</v>
      </c>
      <c r="J14" s="62" t="s">
        <v>3314</v>
      </c>
      <c r="K14" s="62" t="s">
        <v>3315</v>
      </c>
      <c r="L14" s="62" t="s">
        <v>3316</v>
      </c>
      <c r="M14" s="62" t="s">
        <v>3317</v>
      </c>
      <c r="N14" s="69" t="s">
        <v>3318</v>
      </c>
    </row>
    <row r="15">
      <c r="B15" s="64" t="s">
        <v>160</v>
      </c>
      <c r="C15" s="60" t="s">
        <v>3319</v>
      </c>
      <c r="D15" s="60" t="s">
        <v>3320</v>
      </c>
      <c r="E15" s="60" t="s">
        <v>3321</v>
      </c>
      <c r="F15" s="60" t="s">
        <v>3322</v>
      </c>
      <c r="G15" s="60" t="s">
        <v>3323</v>
      </c>
      <c r="H15" s="60" t="s">
        <v>3324</v>
      </c>
      <c r="I15" s="60" t="s">
        <v>3325</v>
      </c>
      <c r="J15" s="60" t="s">
        <v>3326</v>
      </c>
      <c r="K15" s="60" t="s">
        <v>3327</v>
      </c>
      <c r="L15" s="60" t="s">
        <v>3328</v>
      </c>
      <c r="M15" s="60" t="s">
        <v>3329</v>
      </c>
      <c r="N15" s="67" t="s">
        <v>3330</v>
      </c>
    </row>
    <row r="16">
      <c r="B16" s="66" t="s">
        <v>173</v>
      </c>
      <c r="C16" s="46" t="s">
        <v>3331</v>
      </c>
      <c r="D16" s="46" t="s">
        <v>3332</v>
      </c>
      <c r="E16" s="46" t="s">
        <v>3333</v>
      </c>
      <c r="F16" s="46" t="s">
        <v>3334</v>
      </c>
      <c r="G16" s="46" t="s">
        <v>3335</v>
      </c>
      <c r="H16" s="46" t="s">
        <v>3336</v>
      </c>
      <c r="I16" s="46" t="s">
        <v>3337</v>
      </c>
      <c r="J16" s="46" t="s">
        <v>3338</v>
      </c>
      <c r="K16" s="46" t="s">
        <v>3339</v>
      </c>
      <c r="L16" s="46" t="s">
        <v>3340</v>
      </c>
      <c r="M16" s="46" t="s">
        <v>3341</v>
      </c>
      <c r="N16" s="58" t="s">
        <v>3342</v>
      </c>
    </row>
    <row r="17">
      <c r="B17" t="s">
        <v>223</v>
      </c>
    </row>
    <row r="18">
      <c r="B18" t="s">
        <v>224</v>
      </c>
    </row>
  </sheetData>
  <sheetProtection selectLockedCells="0" selectUnlockedCells="0" objects="1" sheet="1"/>
  <mergeCells count="14">
    <mergeCell ref="C2:N2"/>
    <mergeCell ref="C8:N8"/>
    <mergeCell ref="C7:C7"/>
    <mergeCell ref="D7:D7"/>
    <mergeCell ref="E7:E7"/>
    <mergeCell ref="F7:F7"/>
    <mergeCell ref="G7:G7"/>
    <mergeCell ref="H7:H7"/>
    <mergeCell ref="I7:I7"/>
    <mergeCell ref="J7:J7"/>
    <mergeCell ref="K7:K7"/>
    <mergeCell ref="L7:L7"/>
    <mergeCell ref="M7:M7"/>
    <mergeCell ref="N7:N7"/>
  </mergeCells>
  <hyperlinks>
    <hyperlink ref="C2:J2" display="TOC" location="TOC!A1"/>
    <hyperlink ref="C2" display="Table of Contents" location="'Table of contents'!A1"/>
  </hyperlinks>
  <pageMargins left="0.7" right="0.7" top="0.75" bottom="0.75" header="0.3" footer="0.3"/>
  <pageSetup paperSize="9" orientation="portrait" r:id="rId2"/>
  <drawing r:id="rId1"/>
</worksheet>
</file>

<file path=xl/worksheets/sheet7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tabColor theme="9"/>
  </sheetPr>
  <dimension ref="A1"/>
  <sheetViews>
    <sheetView showGridLines="0" showRowColHeaders="0" workbookViewId="0">
      <pane xSplit="2" ySplit="8" topLeftCell="C9" activePane="bottomRight" state="frozen"/>
      <selection pane="topRight" activeCell="B1" sqref="B1"/>
      <selection pane="bottomLeft" activeCell="A6" sqref="A6"/>
      <selection pane="bottomRight" activeCell="B2" sqref="B2"/>
    </sheetView>
  </sheetViews>
  <sheetFormatPr defaultRowHeight="15.0" baseColWidth="10"/>
  <cols>
    <col min="1" max="1" width="1.5" hidden="0" customWidth="1"/>
    <col min="2" max="2" width="35.83203125" hidden="0" customWidth="1"/>
  </cols>
  <sheetData>
    <row r="1" ht="9" customHeight="1"/>
    <row r="2" ht="39.950000000000003" customHeight="1">
      <c r="B2" s="56"/>
      <c r="C2" s="47" t="s">
        <v>0</v>
      </c>
      <c r="D2" s="48"/>
      <c r="E2" s="48"/>
      <c r="F2" s="48"/>
      <c r="G2" s="48"/>
      <c r="H2" s="48"/>
      <c r="I2" s="48"/>
      <c r="J2" s="48"/>
      <c r="K2" s="48"/>
      <c r="L2" s="48"/>
      <c r="M2" s="48"/>
      <c r="N2" s="48"/>
      <c r="O2" s="48"/>
      <c r="P2" s="48"/>
      <c r="Q2" s="48"/>
      <c r="R2" s="48"/>
      <c r="S2" s="48"/>
      <c r="T2" s="48"/>
      <c r="U2" s="48"/>
      <c r="V2" s="48"/>
      <c r="W2" s="48"/>
      <c r="X2" s="48"/>
      <c r="Y2" s="48"/>
      <c r="Z2" s="59"/>
    </row>
    <row r="3" ht="6.95" customHeight="1">
      <c r="B3" s="32"/>
      <c r="Z3" s="34"/>
    </row>
    <row r="4" ht="13.5" customHeight="1">
      <c r="B4" s="50" t="s">
        <v>3343</v>
      </c>
      <c r="Z4" s="34"/>
    </row>
    <row r="5" ht="12" customHeight="1">
      <c r="B5" s="53" t="s">
        <v>36</v>
      </c>
      <c r="Z5" s="34"/>
    </row>
    <row r="6" ht="6.95" customHeight="1">
      <c r="B6" s="51"/>
      <c r="C6" s="41"/>
      <c r="D6" s="42"/>
      <c r="E6" s="42"/>
      <c r="F6" s="42"/>
      <c r="G6" s="42"/>
      <c r="H6" s="42"/>
      <c r="I6" s="42"/>
      <c r="J6" s="42"/>
      <c r="K6" s="42"/>
      <c r="L6" s="42"/>
      <c r="M6" s="42"/>
      <c r="Z6" s="34"/>
    </row>
    <row r="7" ht="12" customHeight="1">
      <c r="B7" s="54"/>
      <c r="C7" s="45" t="s">
        <v>67</v>
      </c>
      <c r="D7" s="45" t="s">
        <v>67</v>
      </c>
      <c r="E7" s="45" t="s">
        <v>68</v>
      </c>
      <c r="F7" s="45" t="s">
        <v>68</v>
      </c>
      <c r="G7" s="45" t="s">
        <v>69</v>
      </c>
      <c r="H7" s="45" t="s">
        <v>69</v>
      </c>
      <c r="I7" s="45" t="s">
        <v>70</v>
      </c>
      <c r="J7" s="45" t="s">
        <v>70</v>
      </c>
      <c r="K7" s="45" t="s">
        <v>71</v>
      </c>
      <c r="L7" s="45" t="s">
        <v>71</v>
      </c>
      <c r="M7" s="45" t="s">
        <v>72</v>
      </c>
      <c r="N7" s="45" t="s">
        <v>72</v>
      </c>
      <c r="O7" s="45" t="s">
        <v>73</v>
      </c>
      <c r="P7" s="45" t="s">
        <v>73</v>
      </c>
      <c r="Q7" s="45" t="s">
        <v>74</v>
      </c>
      <c r="R7" s="45" t="s">
        <v>74</v>
      </c>
      <c r="S7" s="45" t="s">
        <v>75</v>
      </c>
      <c r="T7" s="45" t="s">
        <v>75</v>
      </c>
      <c r="U7" s="45" t="s">
        <v>76</v>
      </c>
      <c r="V7" s="45" t="s">
        <v>76</v>
      </c>
      <c r="W7" s="45" t="s">
        <v>77</v>
      </c>
      <c r="X7" s="45" t="s">
        <v>77</v>
      </c>
      <c r="Y7" s="45" t="s">
        <v>78</v>
      </c>
      <c r="Z7" s="57" t="s">
        <v>78</v>
      </c>
    </row>
    <row r="8">
      <c r="B8" s="49"/>
      <c r="C8" s="43" t="s">
        <v>226</v>
      </c>
      <c r="D8" s="44"/>
      <c r="E8" s="44"/>
      <c r="F8" s="44"/>
      <c r="G8" s="44"/>
      <c r="H8" s="44"/>
      <c r="I8" s="44"/>
      <c r="J8" s="44"/>
      <c r="K8" s="44"/>
      <c r="L8" s="44"/>
      <c r="M8" s="44"/>
      <c r="Z8" s="34"/>
    </row>
    <row r="9">
      <c r="B9" s="65" t="s">
        <v>146</v>
      </c>
      <c r="C9" s="61"/>
      <c r="D9" s="61"/>
      <c r="E9" s="61"/>
      <c r="F9" s="61"/>
      <c r="G9" s="61"/>
      <c r="H9" s="61"/>
      <c r="I9" s="61"/>
      <c r="J9" s="61"/>
      <c r="K9" s="61"/>
      <c r="L9" s="61"/>
      <c r="M9" s="61"/>
      <c r="N9" s="61"/>
      <c r="O9" s="61"/>
      <c r="P9" s="61"/>
      <c r="Q9" s="61"/>
      <c r="R9" s="61"/>
      <c r="S9" s="61"/>
      <c r="T9" s="61"/>
      <c r="U9" s="61"/>
      <c r="V9" s="61"/>
      <c r="W9" s="61"/>
      <c r="X9" s="61"/>
      <c r="Y9" s="61"/>
      <c r="Z9" s="68"/>
    </row>
    <row r="10">
      <c r="B10" s="63" t="s">
        <v>147</v>
      </c>
      <c r="C10" s="62" t="s">
        <v>2356</v>
      </c>
      <c r="D10" s="62" t="s">
        <v>3344</v>
      </c>
      <c r="E10" s="62" t="s">
        <v>2594</v>
      </c>
      <c r="F10" s="62" t="s">
        <v>3345</v>
      </c>
      <c r="G10" s="62" t="s">
        <v>2655</v>
      </c>
      <c r="H10" s="62" t="s">
        <v>3346</v>
      </c>
      <c r="I10" s="62" t="s">
        <v>3347</v>
      </c>
      <c r="J10" s="62" t="s">
        <v>3348</v>
      </c>
      <c r="K10" s="62" t="s">
        <v>3349</v>
      </c>
      <c r="L10" s="62" t="s">
        <v>3350</v>
      </c>
      <c r="M10" s="62" t="s">
        <v>3351</v>
      </c>
      <c r="N10" s="62" t="s">
        <v>3352</v>
      </c>
      <c r="O10" s="62" t="s">
        <v>3353</v>
      </c>
      <c r="P10" s="62" t="s">
        <v>3354</v>
      </c>
      <c r="Q10" s="62" t="s">
        <v>3355</v>
      </c>
      <c r="R10" s="62" t="s">
        <v>3356</v>
      </c>
      <c r="S10" s="62" t="s">
        <v>3357</v>
      </c>
      <c r="T10" s="62" t="s">
        <v>3358</v>
      </c>
      <c r="U10" s="62" t="s">
        <v>3359</v>
      </c>
      <c r="V10" s="62" t="s">
        <v>3360</v>
      </c>
      <c r="W10" s="62" t="s">
        <v>3361</v>
      </c>
      <c r="X10" s="62" t="s">
        <v>3362</v>
      </c>
      <c r="Y10" s="62" t="s">
        <v>3363</v>
      </c>
      <c r="Z10" s="69" t="s">
        <v>3364</v>
      </c>
    </row>
    <row r="11">
      <c r="B11" s="64" t="s">
        <v>160</v>
      </c>
      <c r="C11" s="60" t="s">
        <v>3365</v>
      </c>
      <c r="D11" s="60" t="s">
        <v>3366</v>
      </c>
      <c r="E11" s="60" t="s">
        <v>3367</v>
      </c>
      <c r="F11" s="60" t="s">
        <v>3368</v>
      </c>
      <c r="G11" s="60" t="s">
        <v>3369</v>
      </c>
      <c r="H11" s="60" t="s">
        <v>3370</v>
      </c>
      <c r="I11" s="60" t="s">
        <v>3347</v>
      </c>
      <c r="J11" s="60" t="s">
        <v>3371</v>
      </c>
      <c r="K11" s="60" t="s">
        <v>1736</v>
      </c>
      <c r="L11" s="60" t="s">
        <v>3372</v>
      </c>
      <c r="M11" s="60" t="s">
        <v>3373</v>
      </c>
      <c r="N11" s="60" t="s">
        <v>3374</v>
      </c>
      <c r="O11" s="60" t="s">
        <v>3375</v>
      </c>
      <c r="P11" s="60" t="s">
        <v>3376</v>
      </c>
      <c r="Q11" s="60" t="s">
        <v>3377</v>
      </c>
      <c r="R11" s="60" t="s">
        <v>3378</v>
      </c>
      <c r="S11" s="60" t="s">
        <v>3379</v>
      </c>
      <c r="T11" s="60" t="s">
        <v>3380</v>
      </c>
      <c r="U11" s="60" t="s">
        <v>3381</v>
      </c>
      <c r="V11" s="60" t="s">
        <v>3382</v>
      </c>
      <c r="W11" s="60" t="s">
        <v>3383</v>
      </c>
      <c r="X11" s="60" t="s">
        <v>3384</v>
      </c>
      <c r="Y11" s="60" t="s">
        <v>3385</v>
      </c>
      <c r="Z11" s="67" t="s">
        <v>3386</v>
      </c>
    </row>
    <row r="12">
      <c r="B12" s="63" t="s">
        <v>173</v>
      </c>
      <c r="C12" s="62" t="s">
        <v>3387</v>
      </c>
      <c r="D12" s="62" t="s">
        <v>3388</v>
      </c>
      <c r="E12" s="62" t="s">
        <v>3389</v>
      </c>
      <c r="F12" s="62" t="s">
        <v>3390</v>
      </c>
      <c r="G12" s="62" t="s">
        <v>2328</v>
      </c>
      <c r="H12" s="62" t="s">
        <v>3391</v>
      </c>
      <c r="I12" s="62" t="s">
        <v>3392</v>
      </c>
      <c r="J12" s="62" t="s">
        <v>3393</v>
      </c>
      <c r="K12" s="62" t="s">
        <v>3394</v>
      </c>
      <c r="L12" s="62" t="s">
        <v>3395</v>
      </c>
      <c r="M12" s="62" t="s">
        <v>3396</v>
      </c>
      <c r="N12" s="62" t="s">
        <v>3397</v>
      </c>
      <c r="O12" s="62" t="s">
        <v>3398</v>
      </c>
      <c r="P12" s="62" t="s">
        <v>3399</v>
      </c>
      <c r="Q12" s="62" t="s">
        <v>3400</v>
      </c>
      <c r="R12" s="62" t="s">
        <v>3401</v>
      </c>
      <c r="S12" s="62" t="s">
        <v>3402</v>
      </c>
      <c r="T12" s="62" t="s">
        <v>3403</v>
      </c>
      <c r="U12" s="62" t="s">
        <v>3404</v>
      </c>
      <c r="V12" s="62" t="s">
        <v>3405</v>
      </c>
      <c r="W12" s="62" t="s">
        <v>3406</v>
      </c>
      <c r="X12" s="62" t="s">
        <v>3407</v>
      </c>
      <c r="Y12" s="62" t="s">
        <v>3408</v>
      </c>
      <c r="Z12" s="69" t="s">
        <v>3409</v>
      </c>
    </row>
    <row r="13">
      <c r="B13" s="65" t="s">
        <v>186</v>
      </c>
      <c r="C13" s="61"/>
      <c r="D13" s="61"/>
      <c r="E13" s="61"/>
      <c r="F13" s="61"/>
      <c r="G13" s="61"/>
      <c r="H13" s="61"/>
      <c r="I13" s="61"/>
      <c r="J13" s="61"/>
      <c r="K13" s="61"/>
      <c r="L13" s="61"/>
      <c r="M13" s="61"/>
      <c r="N13" s="61"/>
      <c r="O13" s="61"/>
      <c r="P13" s="61"/>
      <c r="Q13" s="61"/>
      <c r="R13" s="61"/>
      <c r="S13" s="61"/>
      <c r="T13" s="61"/>
      <c r="U13" s="61"/>
      <c r="V13" s="61"/>
      <c r="W13" s="61"/>
      <c r="X13" s="61"/>
      <c r="Y13" s="61"/>
      <c r="Z13" s="68"/>
    </row>
    <row r="14">
      <c r="B14" s="63" t="s">
        <v>147</v>
      </c>
      <c r="C14" s="62" t="s">
        <v>3410</v>
      </c>
      <c r="D14" s="62" t="s">
        <v>3411</v>
      </c>
      <c r="E14" s="62" t="s">
        <v>3412</v>
      </c>
      <c r="F14" s="62" t="s">
        <v>3413</v>
      </c>
      <c r="G14" s="62" t="s">
        <v>2347</v>
      </c>
      <c r="H14" s="62" t="s">
        <v>3414</v>
      </c>
      <c r="I14" s="62" t="s">
        <v>3415</v>
      </c>
      <c r="J14" s="62" t="s">
        <v>3416</v>
      </c>
      <c r="K14" s="62" t="s">
        <v>3417</v>
      </c>
      <c r="L14" s="62" t="s">
        <v>3418</v>
      </c>
      <c r="M14" s="62" t="s">
        <v>3419</v>
      </c>
      <c r="N14" s="62" t="s">
        <v>3420</v>
      </c>
      <c r="O14" s="62" t="s">
        <v>3421</v>
      </c>
      <c r="P14" s="62" t="s">
        <v>3422</v>
      </c>
      <c r="Q14" s="62" t="s">
        <v>2345</v>
      </c>
      <c r="R14" s="62" t="s">
        <v>3423</v>
      </c>
      <c r="S14" s="62" t="s">
        <v>2267</v>
      </c>
      <c r="T14" s="62" t="s">
        <v>3424</v>
      </c>
      <c r="U14" s="62" t="s">
        <v>3425</v>
      </c>
      <c r="V14" s="62" t="s">
        <v>3426</v>
      </c>
      <c r="W14" s="62" t="s">
        <v>3427</v>
      </c>
      <c r="X14" s="62" t="s">
        <v>3428</v>
      </c>
      <c r="Y14" s="62" t="s">
        <v>3429</v>
      </c>
      <c r="Z14" s="69" t="s">
        <v>3430</v>
      </c>
    </row>
    <row r="15">
      <c r="B15" s="64" t="s">
        <v>160</v>
      </c>
      <c r="C15" s="60" t="s">
        <v>3431</v>
      </c>
      <c r="D15" s="60" t="s">
        <v>3432</v>
      </c>
      <c r="E15" s="60" t="s">
        <v>3355</v>
      </c>
      <c r="F15" s="60" t="s">
        <v>3433</v>
      </c>
      <c r="G15" s="60" t="s">
        <v>3434</v>
      </c>
      <c r="H15" s="60" t="s">
        <v>3435</v>
      </c>
      <c r="I15" s="60" t="s">
        <v>3436</v>
      </c>
      <c r="J15" s="60" t="s">
        <v>3437</v>
      </c>
      <c r="K15" s="60" t="s">
        <v>3438</v>
      </c>
      <c r="L15" s="60" t="s">
        <v>3439</v>
      </c>
      <c r="M15" s="60" t="s">
        <v>3440</v>
      </c>
      <c r="N15" s="60" t="s">
        <v>3441</v>
      </c>
      <c r="O15" s="60" t="s">
        <v>3442</v>
      </c>
      <c r="P15" s="60" t="s">
        <v>3443</v>
      </c>
      <c r="Q15" s="60" t="s">
        <v>3440</v>
      </c>
      <c r="R15" s="60" t="s">
        <v>3444</v>
      </c>
      <c r="S15" s="60" t="s">
        <v>3445</v>
      </c>
      <c r="T15" s="60" t="s">
        <v>3446</v>
      </c>
      <c r="U15" s="60" t="s">
        <v>3447</v>
      </c>
      <c r="V15" s="60" t="s">
        <v>3448</v>
      </c>
      <c r="W15" s="60" t="s">
        <v>3449</v>
      </c>
      <c r="X15" s="60" t="s">
        <v>3450</v>
      </c>
      <c r="Y15" s="60" t="s">
        <v>3451</v>
      </c>
      <c r="Z15" s="67" t="s">
        <v>3452</v>
      </c>
    </row>
    <row r="16">
      <c r="B16" s="66" t="s">
        <v>173</v>
      </c>
      <c r="C16" s="46" t="s">
        <v>3369</v>
      </c>
      <c r="D16" s="46" t="s">
        <v>3453</v>
      </c>
      <c r="E16" s="46" t="s">
        <v>3454</v>
      </c>
      <c r="F16" s="46" t="s">
        <v>3455</v>
      </c>
      <c r="G16" s="46" t="s">
        <v>2238</v>
      </c>
      <c r="H16" s="46" t="s">
        <v>3456</v>
      </c>
      <c r="I16" s="46" t="s">
        <v>3367</v>
      </c>
      <c r="J16" s="46" t="s">
        <v>3457</v>
      </c>
      <c r="K16" s="46" t="s">
        <v>3458</v>
      </c>
      <c r="L16" s="46" t="s">
        <v>3459</v>
      </c>
      <c r="M16" s="46" t="s">
        <v>3460</v>
      </c>
      <c r="N16" s="46" t="s">
        <v>3461</v>
      </c>
      <c r="O16" s="46" t="s">
        <v>3436</v>
      </c>
      <c r="P16" s="46" t="s">
        <v>3462</v>
      </c>
      <c r="Q16" s="46" t="s">
        <v>3463</v>
      </c>
      <c r="R16" s="46" t="s">
        <v>3464</v>
      </c>
      <c r="S16" s="46" t="s">
        <v>3465</v>
      </c>
      <c r="T16" s="46" t="s">
        <v>3466</v>
      </c>
      <c r="U16" s="46" t="s">
        <v>3467</v>
      </c>
      <c r="V16" s="46" t="s">
        <v>3468</v>
      </c>
      <c r="W16" s="46" t="s">
        <v>3469</v>
      </c>
      <c r="X16" s="46" t="s">
        <v>3470</v>
      </c>
      <c r="Y16" s="46" t="s">
        <v>3471</v>
      </c>
      <c r="Z16" s="58" t="s">
        <v>3472</v>
      </c>
    </row>
    <row r="17">
      <c r="B17" t="s">
        <v>223</v>
      </c>
    </row>
    <row r="18">
      <c r="B18" t="s">
        <v>224</v>
      </c>
    </row>
  </sheetData>
  <sheetProtection selectLockedCells="0" selectUnlockedCells="0" objects="1" sheet="1"/>
  <mergeCells count="14">
    <mergeCell ref="C2:Z2"/>
    <mergeCell ref="C8:Z8"/>
    <mergeCell ref="C7:D7"/>
    <mergeCell ref="E7:F7"/>
    <mergeCell ref="G7:H7"/>
    <mergeCell ref="I7:J7"/>
    <mergeCell ref="K7:L7"/>
    <mergeCell ref="M7:N7"/>
    <mergeCell ref="O7:P7"/>
    <mergeCell ref="Q7:R7"/>
    <mergeCell ref="S7:T7"/>
    <mergeCell ref="U7:V7"/>
    <mergeCell ref="W7:X7"/>
    <mergeCell ref="Y7:Z7"/>
  </mergeCells>
  <hyperlinks>
    <hyperlink ref="C2:J2" display="TOC" location="TOC!A1"/>
    <hyperlink ref="C2" display="Table of Contents" location="'Table of contents'!A1"/>
  </hyperlinks>
  <pageMargins left="0.7" right="0.7" top="0.75" bottom="0.75" header="0.3" footer="0.3"/>
  <pageSetup paperSize="9" orientation="portrait" r:id="rId2"/>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tabColor theme="9"/>
  </sheetPr>
  <dimension ref="A1"/>
  <sheetViews>
    <sheetView showGridLines="0" showRowColHeaders="0" workbookViewId="0">
      <pane xSplit="2" ySplit="8" topLeftCell="C9" activePane="bottomRight" state="frozen"/>
      <selection pane="topRight" activeCell="B1" sqref="B1"/>
      <selection pane="bottomLeft" activeCell="A6" sqref="A6"/>
      <selection pane="bottomRight" activeCell="B2" sqref="B2"/>
    </sheetView>
  </sheetViews>
  <sheetFormatPr defaultRowHeight="15.0" baseColWidth="10"/>
  <cols>
    <col min="1" max="1" width="1.5" hidden="0" customWidth="1"/>
    <col min="2" max="2" width="35.83203125" hidden="0" customWidth="1"/>
  </cols>
  <sheetData>
    <row r="1" ht="9" customHeight="1"/>
    <row r="2" ht="39.950000000000003" customHeight="1">
      <c r="B2" s="56"/>
      <c r="C2" s="47" t="s">
        <v>0</v>
      </c>
      <c r="D2" s="48"/>
      <c r="E2" s="48"/>
      <c r="F2" s="48"/>
      <c r="G2" s="48"/>
      <c r="H2" s="48"/>
      <c r="I2" s="48"/>
      <c r="J2" s="48"/>
      <c r="K2" s="48"/>
      <c r="L2" s="48"/>
      <c r="M2" s="48"/>
      <c r="N2" s="59"/>
    </row>
    <row r="3" ht="6.95" customHeight="1">
      <c r="B3" s="32"/>
      <c r="N3" s="34"/>
    </row>
    <row r="4" ht="13.5" customHeight="1">
      <c r="B4" s="50" t="s">
        <v>145</v>
      </c>
      <c r="N4" s="34"/>
    </row>
    <row r="5" ht="12" customHeight="1">
      <c r="B5" s="53" t="s">
        <v>36</v>
      </c>
      <c r="N5" s="34"/>
    </row>
    <row r="6" ht="6.95" customHeight="1">
      <c r="B6" s="51"/>
      <c r="C6" s="41"/>
      <c r="D6" s="42"/>
      <c r="E6" s="42"/>
      <c r="F6" s="42"/>
      <c r="G6" s="42"/>
      <c r="H6" s="42"/>
      <c r="I6" s="42"/>
      <c r="J6" s="42"/>
      <c r="K6" s="42"/>
      <c r="L6" s="42"/>
      <c r="M6" s="42"/>
      <c r="N6" s="34"/>
    </row>
    <row r="7" ht="12" customHeight="1">
      <c r="B7" s="54"/>
      <c r="C7" s="45" t="s">
        <v>67</v>
      </c>
      <c r="D7" s="45" t="s">
        <v>68</v>
      </c>
      <c r="E7" s="45" t="s">
        <v>69</v>
      </c>
      <c r="F7" s="45" t="s">
        <v>70</v>
      </c>
      <c r="G7" s="45" t="s">
        <v>71</v>
      </c>
      <c r="H7" s="45" t="s">
        <v>72</v>
      </c>
      <c r="I7" s="45" t="s">
        <v>73</v>
      </c>
      <c r="J7" s="45" t="s">
        <v>74</v>
      </c>
      <c r="K7" s="45" t="s">
        <v>75</v>
      </c>
      <c r="L7" s="45" t="s">
        <v>76</v>
      </c>
      <c r="M7" s="45" t="s">
        <v>77</v>
      </c>
      <c r="N7" s="57" t="s">
        <v>78</v>
      </c>
    </row>
    <row r="8">
      <c r="B8" s="49"/>
      <c r="C8" s="43" t="s">
        <v>54</v>
      </c>
      <c r="D8" s="44"/>
      <c r="E8" s="44"/>
      <c r="F8" s="44"/>
      <c r="G8" s="44"/>
      <c r="H8" s="44"/>
      <c r="I8" s="44"/>
      <c r="J8" s="44"/>
      <c r="K8" s="44"/>
      <c r="L8" s="44"/>
      <c r="M8" s="44"/>
      <c r="N8" s="34"/>
    </row>
    <row r="9">
      <c r="B9" s="65" t="s">
        <v>146</v>
      </c>
      <c r="C9" s="61"/>
      <c r="D9" s="61"/>
      <c r="E9" s="61"/>
      <c r="F9" s="61"/>
      <c r="G9" s="61"/>
      <c r="H9" s="61"/>
      <c r="I9" s="61"/>
      <c r="J9" s="61"/>
      <c r="K9" s="61"/>
      <c r="L9" s="61"/>
      <c r="M9" s="61"/>
      <c r="N9" s="68"/>
    </row>
    <row r="10">
      <c r="B10" s="63" t="s">
        <v>147</v>
      </c>
      <c r="C10" s="62" t="s">
        <v>148</v>
      </c>
      <c r="D10" s="62" t="s">
        <v>149</v>
      </c>
      <c r="E10" s="62" t="s">
        <v>150</v>
      </c>
      <c r="F10" s="62" t="s">
        <v>151</v>
      </c>
      <c r="G10" s="62" t="s">
        <v>152</v>
      </c>
      <c r="H10" s="62" t="s">
        <v>153</v>
      </c>
      <c r="I10" s="62" t="s">
        <v>154</v>
      </c>
      <c r="J10" s="62" t="s">
        <v>155</v>
      </c>
      <c r="K10" s="62" t="s">
        <v>156</v>
      </c>
      <c r="L10" s="62" t="s">
        <v>157</v>
      </c>
      <c r="M10" s="62" t="s">
        <v>158</v>
      </c>
      <c r="N10" s="69" t="s">
        <v>159</v>
      </c>
    </row>
    <row r="11">
      <c r="B11" s="64" t="s">
        <v>160</v>
      </c>
      <c r="C11" s="60" t="s">
        <v>161</v>
      </c>
      <c r="D11" s="60" t="s">
        <v>162</v>
      </c>
      <c r="E11" s="60" t="s">
        <v>163</v>
      </c>
      <c r="F11" s="60" t="s">
        <v>164</v>
      </c>
      <c r="G11" s="60" t="s">
        <v>165</v>
      </c>
      <c r="H11" s="60" t="s">
        <v>166</v>
      </c>
      <c r="I11" s="60" t="s">
        <v>167</v>
      </c>
      <c r="J11" s="60" t="s">
        <v>168</v>
      </c>
      <c r="K11" s="60" t="s">
        <v>169</v>
      </c>
      <c r="L11" s="60" t="s">
        <v>170</v>
      </c>
      <c r="M11" s="60" t="s">
        <v>171</v>
      </c>
      <c r="N11" s="67" t="s">
        <v>172</v>
      </c>
    </row>
    <row r="12">
      <c r="B12" s="63" t="s">
        <v>173</v>
      </c>
      <c r="C12" s="62" t="s">
        <v>174</v>
      </c>
      <c r="D12" s="62" t="s">
        <v>175</v>
      </c>
      <c r="E12" s="62" t="s">
        <v>176</v>
      </c>
      <c r="F12" s="62" t="s">
        <v>177</v>
      </c>
      <c r="G12" s="62" t="s">
        <v>178</v>
      </c>
      <c r="H12" s="62" t="s">
        <v>179</v>
      </c>
      <c r="I12" s="62" t="s">
        <v>180</v>
      </c>
      <c r="J12" s="62" t="s">
        <v>181</v>
      </c>
      <c r="K12" s="62" t="s">
        <v>182</v>
      </c>
      <c r="L12" s="62" t="s">
        <v>183</v>
      </c>
      <c r="M12" s="62" t="s">
        <v>184</v>
      </c>
      <c r="N12" s="69" t="s">
        <v>185</v>
      </c>
    </row>
    <row r="13">
      <c r="B13" s="65" t="s">
        <v>186</v>
      </c>
      <c r="C13" s="61"/>
      <c r="D13" s="61"/>
      <c r="E13" s="61"/>
      <c r="F13" s="61"/>
      <c r="G13" s="61"/>
      <c r="H13" s="61"/>
      <c r="I13" s="61"/>
      <c r="J13" s="61"/>
      <c r="K13" s="61"/>
      <c r="L13" s="61"/>
      <c r="M13" s="61"/>
      <c r="N13" s="68"/>
    </row>
    <row r="14">
      <c r="B14" s="63" t="s">
        <v>147</v>
      </c>
      <c r="C14" s="62" t="s">
        <v>187</v>
      </c>
      <c r="D14" s="62" t="s">
        <v>188</v>
      </c>
      <c r="E14" s="62" t="s">
        <v>189</v>
      </c>
      <c r="F14" s="62" t="s">
        <v>190</v>
      </c>
      <c r="G14" s="62" t="s">
        <v>191</v>
      </c>
      <c r="H14" s="62" t="s">
        <v>192</v>
      </c>
      <c r="I14" s="62" t="s">
        <v>193</v>
      </c>
      <c r="J14" s="62" t="s">
        <v>194</v>
      </c>
      <c r="K14" s="62" t="s">
        <v>195</v>
      </c>
      <c r="L14" s="62" t="s">
        <v>196</v>
      </c>
      <c r="M14" s="62" t="s">
        <v>197</v>
      </c>
      <c r="N14" s="69" t="s">
        <v>198</v>
      </c>
    </row>
    <row r="15">
      <c r="B15" s="64" t="s">
        <v>160</v>
      </c>
      <c r="C15" s="60" t="s">
        <v>199</v>
      </c>
      <c r="D15" s="60" t="s">
        <v>200</v>
      </c>
      <c r="E15" s="60" t="s">
        <v>201</v>
      </c>
      <c r="F15" s="60" t="s">
        <v>202</v>
      </c>
      <c r="G15" s="60" t="s">
        <v>203</v>
      </c>
      <c r="H15" s="60" t="s">
        <v>204</v>
      </c>
      <c r="I15" s="60" t="s">
        <v>205</v>
      </c>
      <c r="J15" s="60" t="s">
        <v>206</v>
      </c>
      <c r="K15" s="60" t="s">
        <v>207</v>
      </c>
      <c r="L15" s="60" t="s">
        <v>208</v>
      </c>
      <c r="M15" s="60" t="s">
        <v>209</v>
      </c>
      <c r="N15" s="67" t="s">
        <v>210</v>
      </c>
    </row>
    <row r="16">
      <c r="B16" s="66" t="s">
        <v>173</v>
      </c>
      <c r="C16" s="46" t="s">
        <v>211</v>
      </c>
      <c r="D16" s="46" t="s">
        <v>212</v>
      </c>
      <c r="E16" s="46" t="s">
        <v>213</v>
      </c>
      <c r="F16" s="46" t="s">
        <v>214</v>
      </c>
      <c r="G16" s="46" t="s">
        <v>215</v>
      </c>
      <c r="H16" s="46" t="s">
        <v>216</v>
      </c>
      <c r="I16" s="46" t="s">
        <v>217</v>
      </c>
      <c r="J16" s="46" t="s">
        <v>218</v>
      </c>
      <c r="K16" s="46" t="s">
        <v>219</v>
      </c>
      <c r="L16" s="46" t="s">
        <v>220</v>
      </c>
      <c r="M16" s="46" t="s">
        <v>221</v>
      </c>
      <c r="N16" s="58" t="s">
        <v>222</v>
      </c>
    </row>
    <row r="17">
      <c r="B17" t="s">
        <v>223</v>
      </c>
    </row>
    <row r="18">
      <c r="B18" t="s">
        <v>224</v>
      </c>
    </row>
  </sheetData>
  <sheetProtection selectLockedCells="0" selectUnlockedCells="0" objects="1" sheet="1"/>
  <mergeCells count="14">
    <mergeCell ref="C2:N2"/>
    <mergeCell ref="C8:N8"/>
    <mergeCell ref="C7:C7"/>
    <mergeCell ref="D7:D7"/>
    <mergeCell ref="E7:E7"/>
    <mergeCell ref="F7:F7"/>
    <mergeCell ref="G7:G7"/>
    <mergeCell ref="H7:H7"/>
    <mergeCell ref="I7:I7"/>
    <mergeCell ref="J7:J7"/>
    <mergeCell ref="K7:K7"/>
    <mergeCell ref="L7:L7"/>
    <mergeCell ref="M7:M7"/>
    <mergeCell ref="N7:N7"/>
  </mergeCells>
  <hyperlinks>
    <hyperlink ref="C2:J2" display="TOC" location="TOC!A1"/>
    <hyperlink ref="C2" display="Table of Contents" location="'Table of contents'!A1"/>
  </hyperlinks>
  <pageMargins left="0.7" right="0.7" top="0.75" bottom="0.75" header="0.3" footer="0.3"/>
  <pageSetup paperSize="9" orientation="portrait" r:id="rId2"/>
  <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tabColor theme="9"/>
  </sheetPr>
  <dimension ref="A1"/>
  <sheetViews>
    <sheetView showGridLines="0" showRowColHeaders="0" workbookViewId="0">
      <pane xSplit="2" ySplit="8" topLeftCell="C9" activePane="bottomRight" state="frozen"/>
      <selection pane="topRight" activeCell="B1" sqref="B1"/>
      <selection pane="bottomLeft" activeCell="A6" sqref="A6"/>
      <selection pane="bottomRight" activeCell="B2" sqref="B2"/>
    </sheetView>
  </sheetViews>
  <sheetFormatPr defaultRowHeight="15.0" baseColWidth="10"/>
  <cols>
    <col min="1" max="1" width="1.5" hidden="0" customWidth="1"/>
    <col min="2" max="2" width="35.83203125" hidden="0" customWidth="1"/>
  </cols>
  <sheetData>
    <row r="1" ht="9" customHeight="1"/>
    <row r="2" ht="39.950000000000003" customHeight="1">
      <c r="B2" s="56"/>
      <c r="C2" s="47" t="s">
        <v>0</v>
      </c>
      <c r="D2" s="48"/>
      <c r="E2" s="48"/>
      <c r="F2" s="48"/>
      <c r="G2" s="48"/>
      <c r="H2" s="48"/>
      <c r="I2" s="48"/>
      <c r="J2" s="48"/>
      <c r="K2" s="48"/>
      <c r="L2" s="48"/>
      <c r="M2" s="48"/>
      <c r="N2" s="48"/>
      <c r="O2" s="48"/>
      <c r="P2" s="48"/>
      <c r="Q2" s="48"/>
      <c r="R2" s="48"/>
      <c r="S2" s="48"/>
      <c r="T2" s="48"/>
      <c r="U2" s="48"/>
      <c r="V2" s="48"/>
      <c r="W2" s="48"/>
      <c r="X2" s="48"/>
      <c r="Y2" s="48"/>
      <c r="Z2" s="59"/>
    </row>
    <row r="3" ht="6.95" customHeight="1">
      <c r="B3" s="32"/>
      <c r="Z3" s="34"/>
    </row>
    <row r="4" ht="13.5" customHeight="1">
      <c r="B4" s="50" t="s">
        <v>225</v>
      </c>
      <c r="Z4" s="34"/>
    </row>
    <row r="5" ht="12" customHeight="1">
      <c r="B5" s="53" t="s">
        <v>36</v>
      </c>
      <c r="Z5" s="34"/>
    </row>
    <row r="6" ht="6.95" customHeight="1">
      <c r="B6" s="51"/>
      <c r="C6" s="41"/>
      <c r="D6" s="42"/>
      <c r="E6" s="42"/>
      <c r="F6" s="42"/>
      <c r="G6" s="42"/>
      <c r="H6" s="42"/>
      <c r="I6" s="42"/>
      <c r="J6" s="42"/>
      <c r="K6" s="42"/>
      <c r="L6" s="42"/>
      <c r="M6" s="42"/>
      <c r="Z6" s="34"/>
    </row>
    <row r="7" ht="12" customHeight="1">
      <c r="B7" s="54"/>
      <c r="C7" s="45" t="s">
        <v>67</v>
      </c>
      <c r="D7" s="45" t="s">
        <v>67</v>
      </c>
      <c r="E7" s="45" t="s">
        <v>68</v>
      </c>
      <c r="F7" s="45" t="s">
        <v>68</v>
      </c>
      <c r="G7" s="45" t="s">
        <v>69</v>
      </c>
      <c r="H7" s="45" t="s">
        <v>69</v>
      </c>
      <c r="I7" s="45" t="s">
        <v>70</v>
      </c>
      <c r="J7" s="45" t="s">
        <v>70</v>
      </c>
      <c r="K7" s="45" t="s">
        <v>71</v>
      </c>
      <c r="L7" s="45" t="s">
        <v>71</v>
      </c>
      <c r="M7" s="45" t="s">
        <v>72</v>
      </c>
      <c r="N7" s="45" t="s">
        <v>72</v>
      </c>
      <c r="O7" s="45" t="s">
        <v>73</v>
      </c>
      <c r="P7" s="45" t="s">
        <v>73</v>
      </c>
      <c r="Q7" s="45" t="s">
        <v>74</v>
      </c>
      <c r="R7" s="45" t="s">
        <v>74</v>
      </c>
      <c r="S7" s="45" t="s">
        <v>75</v>
      </c>
      <c r="T7" s="45" t="s">
        <v>75</v>
      </c>
      <c r="U7" s="45" t="s">
        <v>76</v>
      </c>
      <c r="V7" s="45" t="s">
        <v>76</v>
      </c>
      <c r="W7" s="45" t="s">
        <v>77</v>
      </c>
      <c r="X7" s="45" t="s">
        <v>77</v>
      </c>
      <c r="Y7" s="45" t="s">
        <v>78</v>
      </c>
      <c r="Z7" s="57" t="s">
        <v>78</v>
      </c>
    </row>
    <row r="8">
      <c r="B8" s="49"/>
      <c r="C8" s="43" t="s">
        <v>226</v>
      </c>
      <c r="D8" s="44"/>
      <c r="E8" s="44"/>
      <c r="F8" s="44"/>
      <c r="G8" s="44"/>
      <c r="H8" s="44"/>
      <c r="I8" s="44"/>
      <c r="J8" s="44"/>
      <c r="K8" s="44"/>
      <c r="L8" s="44"/>
      <c r="M8" s="44"/>
      <c r="Z8" s="34"/>
    </row>
    <row r="9">
      <c r="B9" s="65" t="s">
        <v>146</v>
      </c>
      <c r="C9" s="61"/>
      <c r="D9" s="61"/>
      <c r="E9" s="61"/>
      <c r="F9" s="61"/>
      <c r="G9" s="61"/>
      <c r="H9" s="61"/>
      <c r="I9" s="61"/>
      <c r="J9" s="61"/>
      <c r="K9" s="61"/>
      <c r="L9" s="61"/>
      <c r="M9" s="61"/>
      <c r="N9" s="61"/>
      <c r="O9" s="61"/>
      <c r="P9" s="61"/>
      <c r="Q9" s="61"/>
      <c r="R9" s="61"/>
      <c r="S9" s="61"/>
      <c r="T9" s="61"/>
      <c r="U9" s="61"/>
      <c r="V9" s="61"/>
      <c r="W9" s="61"/>
      <c r="X9" s="61"/>
      <c r="Y9" s="61"/>
      <c r="Z9" s="68"/>
    </row>
    <row r="10">
      <c r="B10" s="63" t="s">
        <v>147</v>
      </c>
      <c r="C10" s="62" t="s">
        <v>227</v>
      </c>
      <c r="D10" s="62" t="s">
        <v>228</v>
      </c>
      <c r="E10" s="62" t="s">
        <v>229</v>
      </c>
      <c r="F10" s="62" t="s">
        <v>230</v>
      </c>
      <c r="G10" s="62" t="s">
        <v>231</v>
      </c>
      <c r="H10" s="62" t="s">
        <v>232</v>
      </c>
      <c r="I10" s="62" t="s">
        <v>233</v>
      </c>
      <c r="J10" s="62" t="s">
        <v>234</v>
      </c>
      <c r="K10" s="62" t="s">
        <v>235</v>
      </c>
      <c r="L10" s="62" t="s">
        <v>236</v>
      </c>
      <c r="M10" s="62" t="s">
        <v>237</v>
      </c>
      <c r="N10" s="62" t="s">
        <v>238</v>
      </c>
      <c r="O10" s="62" t="s">
        <v>239</v>
      </c>
      <c r="P10" s="62" t="s">
        <v>240</v>
      </c>
      <c r="Q10" s="62" t="s">
        <v>241</v>
      </c>
      <c r="R10" s="62" t="s">
        <v>242</v>
      </c>
      <c r="S10" s="62" t="s">
        <v>243</v>
      </c>
      <c r="T10" s="62" t="s">
        <v>244</v>
      </c>
      <c r="U10" s="62" t="s">
        <v>245</v>
      </c>
      <c r="V10" s="62" t="s">
        <v>246</v>
      </c>
      <c r="W10" s="62" t="s">
        <v>247</v>
      </c>
      <c r="X10" s="62" t="s">
        <v>248</v>
      </c>
      <c r="Y10" s="62" t="s">
        <v>249</v>
      </c>
      <c r="Z10" s="69" t="s">
        <v>250</v>
      </c>
    </row>
    <row r="11">
      <c r="B11" s="64" t="s">
        <v>160</v>
      </c>
      <c r="C11" s="60" t="s">
        <v>251</v>
      </c>
      <c r="D11" s="60" t="s">
        <v>252</v>
      </c>
      <c r="E11" s="60" t="s">
        <v>253</v>
      </c>
      <c r="F11" s="60" t="s">
        <v>254</v>
      </c>
      <c r="G11" s="60" t="s">
        <v>255</v>
      </c>
      <c r="H11" s="60" t="s">
        <v>256</v>
      </c>
      <c r="I11" s="60" t="s">
        <v>257</v>
      </c>
      <c r="J11" s="60" t="s">
        <v>258</v>
      </c>
      <c r="K11" s="60" t="s">
        <v>259</v>
      </c>
      <c r="L11" s="60" t="s">
        <v>260</v>
      </c>
      <c r="M11" s="60" t="s">
        <v>261</v>
      </c>
      <c r="N11" s="60" t="s">
        <v>262</v>
      </c>
      <c r="O11" s="60" t="s">
        <v>263</v>
      </c>
      <c r="P11" s="60" t="s">
        <v>264</v>
      </c>
      <c r="Q11" s="60" t="s">
        <v>265</v>
      </c>
      <c r="R11" s="60" t="s">
        <v>266</v>
      </c>
      <c r="S11" s="60" t="s">
        <v>267</v>
      </c>
      <c r="T11" s="60" t="s">
        <v>268</v>
      </c>
      <c r="U11" s="60" t="s">
        <v>269</v>
      </c>
      <c r="V11" s="60" t="s">
        <v>270</v>
      </c>
      <c r="W11" s="60" t="s">
        <v>271</v>
      </c>
      <c r="X11" s="60" t="s">
        <v>272</v>
      </c>
      <c r="Y11" s="60" t="s">
        <v>273</v>
      </c>
      <c r="Z11" s="67" t="s">
        <v>274</v>
      </c>
    </row>
    <row r="12">
      <c r="B12" s="63" t="s">
        <v>173</v>
      </c>
      <c r="C12" s="62" t="s">
        <v>275</v>
      </c>
      <c r="D12" s="62" t="s">
        <v>276</v>
      </c>
      <c r="E12" s="62" t="s">
        <v>277</v>
      </c>
      <c r="F12" s="62" t="s">
        <v>278</v>
      </c>
      <c r="G12" s="62" t="s">
        <v>279</v>
      </c>
      <c r="H12" s="62" t="s">
        <v>280</v>
      </c>
      <c r="I12" s="62" t="s">
        <v>281</v>
      </c>
      <c r="J12" s="62" t="s">
        <v>282</v>
      </c>
      <c r="K12" s="62" t="s">
        <v>283</v>
      </c>
      <c r="L12" s="62" t="s">
        <v>284</v>
      </c>
      <c r="M12" s="62" t="s">
        <v>285</v>
      </c>
      <c r="N12" s="62" t="s">
        <v>286</v>
      </c>
      <c r="O12" s="62" t="s">
        <v>287</v>
      </c>
      <c r="P12" s="62" t="s">
        <v>288</v>
      </c>
      <c r="Q12" s="62" t="s">
        <v>289</v>
      </c>
      <c r="R12" s="62" t="s">
        <v>290</v>
      </c>
      <c r="S12" s="62" t="s">
        <v>291</v>
      </c>
      <c r="T12" s="62" t="s">
        <v>292</v>
      </c>
      <c r="U12" s="62" t="s">
        <v>293</v>
      </c>
      <c r="V12" s="62" t="s">
        <v>294</v>
      </c>
      <c r="W12" s="62" t="s">
        <v>295</v>
      </c>
      <c r="X12" s="62" t="s">
        <v>296</v>
      </c>
      <c r="Y12" s="62" t="s">
        <v>297</v>
      </c>
      <c r="Z12" s="69" t="s">
        <v>298</v>
      </c>
    </row>
    <row r="13">
      <c r="B13" s="65" t="s">
        <v>186</v>
      </c>
      <c r="C13" s="61"/>
      <c r="D13" s="61"/>
      <c r="E13" s="61"/>
      <c r="F13" s="61"/>
      <c r="G13" s="61"/>
      <c r="H13" s="61"/>
      <c r="I13" s="61"/>
      <c r="J13" s="61"/>
      <c r="K13" s="61"/>
      <c r="L13" s="61"/>
      <c r="M13" s="61"/>
      <c r="N13" s="61"/>
      <c r="O13" s="61"/>
      <c r="P13" s="61"/>
      <c r="Q13" s="61"/>
      <c r="R13" s="61"/>
      <c r="S13" s="61"/>
      <c r="T13" s="61"/>
      <c r="U13" s="61"/>
      <c r="V13" s="61"/>
      <c r="W13" s="61"/>
      <c r="X13" s="61"/>
      <c r="Y13" s="61"/>
      <c r="Z13" s="68"/>
    </row>
    <row r="14">
      <c r="B14" s="63" t="s">
        <v>147</v>
      </c>
      <c r="C14" s="62" t="s">
        <v>299</v>
      </c>
      <c r="D14" s="62" t="s">
        <v>300</v>
      </c>
      <c r="E14" s="62" t="s">
        <v>301</v>
      </c>
      <c r="F14" s="62" t="s">
        <v>302</v>
      </c>
      <c r="G14" s="62" t="s">
        <v>303</v>
      </c>
      <c r="H14" s="62" t="s">
        <v>304</v>
      </c>
      <c r="I14" s="62" t="s">
        <v>305</v>
      </c>
      <c r="J14" s="62" t="s">
        <v>306</v>
      </c>
      <c r="K14" s="62" t="s">
        <v>307</v>
      </c>
      <c r="L14" s="62" t="s">
        <v>308</v>
      </c>
      <c r="M14" s="62" t="s">
        <v>309</v>
      </c>
      <c r="N14" s="62" t="s">
        <v>310</v>
      </c>
      <c r="O14" s="62" t="s">
        <v>311</v>
      </c>
      <c r="P14" s="62" t="s">
        <v>312</v>
      </c>
      <c r="Q14" s="62" t="s">
        <v>313</v>
      </c>
      <c r="R14" s="62" t="s">
        <v>314</v>
      </c>
      <c r="S14" s="62" t="s">
        <v>315</v>
      </c>
      <c r="T14" s="62" t="s">
        <v>316</v>
      </c>
      <c r="U14" s="62" t="s">
        <v>317</v>
      </c>
      <c r="V14" s="62" t="s">
        <v>318</v>
      </c>
      <c r="W14" s="62" t="s">
        <v>319</v>
      </c>
      <c r="X14" s="62" t="s">
        <v>320</v>
      </c>
      <c r="Y14" s="62" t="s">
        <v>321</v>
      </c>
      <c r="Z14" s="69" t="s">
        <v>322</v>
      </c>
    </row>
    <row r="15">
      <c r="B15" s="64" t="s">
        <v>160</v>
      </c>
      <c r="C15" s="60" t="s">
        <v>323</v>
      </c>
      <c r="D15" s="60" t="s">
        <v>324</v>
      </c>
      <c r="E15" s="60" t="s">
        <v>325</v>
      </c>
      <c r="F15" s="60" t="s">
        <v>326</v>
      </c>
      <c r="G15" s="60" t="s">
        <v>291</v>
      </c>
      <c r="H15" s="60" t="s">
        <v>327</v>
      </c>
      <c r="I15" s="60" t="s">
        <v>328</v>
      </c>
      <c r="J15" s="60" t="s">
        <v>329</v>
      </c>
      <c r="K15" s="60" t="s">
        <v>330</v>
      </c>
      <c r="L15" s="60" t="s">
        <v>331</v>
      </c>
      <c r="M15" s="60" t="s">
        <v>332</v>
      </c>
      <c r="N15" s="60" t="s">
        <v>333</v>
      </c>
      <c r="O15" s="60" t="s">
        <v>334</v>
      </c>
      <c r="P15" s="60" t="s">
        <v>335</v>
      </c>
      <c r="Q15" s="60" t="s">
        <v>336</v>
      </c>
      <c r="R15" s="60" t="s">
        <v>337</v>
      </c>
      <c r="S15" s="60" t="s">
        <v>338</v>
      </c>
      <c r="T15" s="60" t="s">
        <v>339</v>
      </c>
      <c r="U15" s="60" t="s">
        <v>340</v>
      </c>
      <c r="V15" s="60" t="s">
        <v>341</v>
      </c>
      <c r="W15" s="60" t="s">
        <v>342</v>
      </c>
      <c r="X15" s="60" t="s">
        <v>343</v>
      </c>
      <c r="Y15" s="60" t="s">
        <v>344</v>
      </c>
      <c r="Z15" s="67" t="s">
        <v>345</v>
      </c>
    </row>
    <row r="16">
      <c r="B16" s="66" t="s">
        <v>173</v>
      </c>
      <c r="C16" s="46" t="s">
        <v>346</v>
      </c>
      <c r="D16" s="46" t="s">
        <v>347</v>
      </c>
      <c r="E16" s="46" t="s">
        <v>348</v>
      </c>
      <c r="F16" s="46" t="s">
        <v>349</v>
      </c>
      <c r="G16" s="46" t="s">
        <v>350</v>
      </c>
      <c r="H16" s="46" t="s">
        <v>351</v>
      </c>
      <c r="I16" s="46" t="s">
        <v>352</v>
      </c>
      <c r="J16" s="46" t="s">
        <v>353</v>
      </c>
      <c r="K16" s="46" t="s">
        <v>354</v>
      </c>
      <c r="L16" s="46" t="s">
        <v>355</v>
      </c>
      <c r="M16" s="46" t="s">
        <v>356</v>
      </c>
      <c r="N16" s="46" t="s">
        <v>357</v>
      </c>
      <c r="O16" s="46" t="s">
        <v>358</v>
      </c>
      <c r="P16" s="46" t="s">
        <v>359</v>
      </c>
      <c r="Q16" s="46" t="s">
        <v>360</v>
      </c>
      <c r="R16" s="46" t="s">
        <v>361</v>
      </c>
      <c r="S16" s="46" t="s">
        <v>362</v>
      </c>
      <c r="T16" s="46" t="s">
        <v>363</v>
      </c>
      <c r="U16" s="46" t="s">
        <v>364</v>
      </c>
      <c r="V16" s="46" t="s">
        <v>365</v>
      </c>
      <c r="W16" s="46" t="s">
        <v>366</v>
      </c>
      <c r="X16" s="46" t="s">
        <v>367</v>
      </c>
      <c r="Y16" s="46" t="s">
        <v>368</v>
      </c>
      <c r="Z16" s="58" t="s">
        <v>369</v>
      </c>
    </row>
    <row r="17">
      <c r="B17" t="s">
        <v>223</v>
      </c>
    </row>
    <row r="18">
      <c r="B18" t="s">
        <v>224</v>
      </c>
    </row>
  </sheetData>
  <sheetProtection selectLockedCells="0" selectUnlockedCells="0" objects="1" sheet="1"/>
  <mergeCells count="14">
    <mergeCell ref="C2:Z2"/>
    <mergeCell ref="C8:Z8"/>
    <mergeCell ref="C7:D7"/>
    <mergeCell ref="E7:F7"/>
    <mergeCell ref="G7:H7"/>
    <mergeCell ref="I7:J7"/>
    <mergeCell ref="K7:L7"/>
    <mergeCell ref="M7:N7"/>
    <mergeCell ref="O7:P7"/>
    <mergeCell ref="Q7:R7"/>
    <mergeCell ref="S7:T7"/>
    <mergeCell ref="U7:V7"/>
    <mergeCell ref="W7:X7"/>
    <mergeCell ref="Y7:Z7"/>
  </mergeCells>
  <hyperlinks>
    <hyperlink ref="C2:J2" display="TOC" location="TOC!A1"/>
    <hyperlink ref="C2" display="Table of Contents" location="'Table of contents'!A1"/>
  </hyperlinks>
  <pageMargins left="0.7" right="0.7" top="0.75" bottom="0.75" header="0.3" footer="0.3"/>
  <pageSetup paperSize="9" orientation="portrait" r:id="rId2"/>
  <drawing r:id="rId1"/>
</worksheet>
</file>

<file path=docProps/app.xml><?xml version="1.0" encoding="utf-8"?>
<Properties xmlns="http://schemas.openxmlformats.org/officeDocument/2006/extended-properties" xmlns:vt="http://schemas.openxmlformats.org/officeDocument/2006/docPropsVTypes">
  <Application>Microsoft Excel</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Whitfield, Aidan (Health)</dc:creator>
  <cp:lastModifiedBy>Sherwood, Sommer</cp:lastModifiedBy>
  <dcterms:created xsi:type="dcterms:W3CDTF">2024-04-01T23:00:38Z</dcterms:created>
  <dcterms:modified xsi:type="dcterms:W3CDTF">2026-01-05T00:27:28Z</dcterms:modified>
</cp:coreProperties>
</file>