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onje\Downloads\"/>
    </mc:Choice>
  </mc:AlternateContent>
  <xr:revisionPtr revIDLastSave="0" documentId="13_ncr:1_{359C0962-DB58-453B-BB44-D66FB5E078F4}" xr6:coauthVersionLast="47" xr6:coauthVersionMax="47" xr10:uidLastSave="{00000000-0000-0000-0000-000000000000}"/>
  <bookViews>
    <workbookView xWindow="-29892" yWindow="-108" windowWidth="30000" windowHeight="17496" xr2:uid="{00000000-000D-0000-FFFF-FFFF00000000}"/>
  </bookViews>
  <sheets>
    <sheet name="Title" sheetId="10" r:id="rId1"/>
    <sheet name="Table of contents" sheetId="8" r:id="rId2"/>
    <sheet name="Gender and sex" sheetId="6" r:id="rId3"/>
    <sheet name="About the data" sheetId="11" r:id="rId4"/>
    <sheet name="Definitions" sheetId="12" r:id="rId5"/>
    <sheet name="Meas131000" sheetId="13" r:id="rId6"/>
    <sheet name="Meas131001" sheetId="14" r:id="rId7"/>
    <sheet name="Meas131002" sheetId="15" r:id="rId8"/>
    <sheet name="Meas131003" sheetId="16" r:id="rId9"/>
    <sheet name="Meas131005" sheetId="17" r:id="rId10"/>
    <sheet name="Meas131007" sheetId="18" r:id="rId11"/>
    <sheet name="Meas131008" sheetId="19" r:id="rId12"/>
    <sheet name="Meas131009" sheetId="20" r:id="rId13"/>
    <sheet name="Meas131010" sheetId="21" r:id="rId14"/>
    <sheet name="Meas131011" sheetId="22" r:id="rId15"/>
    <sheet name="Meas131012" sheetId="23" r:id="rId16"/>
    <sheet name="Meas131013" sheetId="24" r:id="rId17"/>
    <sheet name="Meas131014" sheetId="25" r:id="rId18"/>
    <sheet name="Meas131015" sheetId="26" r:id="rId19"/>
    <sheet name="Meas131016" sheetId="27" r:id="rId20"/>
    <sheet name="Meas131018" sheetId="28" r:id="rId21"/>
    <sheet name="Meas131019" sheetId="29" r:id="rId22"/>
    <sheet name="Meas131020" sheetId="30" r:id="rId23"/>
    <sheet name="Meas131021" sheetId="31" r:id="rId24"/>
    <sheet name="Meas131023" sheetId="32" r:id="rId25"/>
    <sheet name="Meas131024" sheetId="33" r:id="rId26"/>
    <sheet name="Meas131025" sheetId="34" r:id="rId27"/>
    <sheet name="Meas131026" sheetId="35" r:id="rId28"/>
    <sheet name="Meas131027" sheetId="36" r:id="rId29"/>
    <sheet name="Meas131028" sheetId="37" r:id="rId30"/>
    <sheet name="Meas131029" sheetId="38" r:id="rId31"/>
    <sheet name="Meas131030" sheetId="39" r:id="rId32"/>
    <sheet name="Meas131031" sheetId="40" r:id="rId33"/>
    <sheet name="Meas131032" sheetId="41" r:id="rId34"/>
    <sheet name="Meas131033" sheetId="42" r:id="rId35"/>
    <sheet name="Meas131034" sheetId="43" r:id="rId36"/>
    <sheet name="Meas131035" sheetId="44" r:id="rId37"/>
    <sheet name="Meas131036" sheetId="45" r:id="rId38"/>
    <sheet name="Meas131037" sheetId="46" r:id="rId39"/>
    <sheet name="Meas131038" sheetId="47" r:id="rId40"/>
    <sheet name="Meas131043" sheetId="48" r:id="rId41"/>
    <sheet name="Meas131047" sheetId="49" r:id="rId42"/>
    <sheet name="Meas131048" sheetId="50" r:id="rId43"/>
    <sheet name="Meas131049" sheetId="51" r:id="rId44"/>
    <sheet name="Meas131050" sheetId="52" r:id="rId45"/>
    <sheet name="Meas131051" sheetId="53" r:id="rId46"/>
    <sheet name="Meas131052" sheetId="54" r:id="rId47"/>
    <sheet name="Meas131054" sheetId="55"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alcChain>
</file>

<file path=xl/sharedStrings.xml><?xml version="1.0" encoding="utf-8"?>
<sst xmlns="http://schemas.openxmlformats.org/spreadsheetml/2006/main" count="623" uniqueCount="278">
  <si>
    <t>Table of Contents</t>
  </si>
  <si>
    <t>The ACT Government has committed to improving the collection, discoverability and sharing of data on sex, gender, variations of sex characteristics and sexual orientation variables.</t>
  </si>
  <si>
    <t>Table of contents</t>
  </si>
  <si>
    <t>Definitions</t>
  </si>
  <si>
    <r>
      <rPr>
        <b/>
        <sz val="10"/>
        <rFont val="Calibri"/>
        <family val="2"/>
        <scheme val="minor"/>
      </rPr>
      <t>Sex</t>
    </r>
    <r>
      <rPr>
        <sz val="10"/>
        <rFont val="Calibri"/>
        <family val="2"/>
        <scheme val="minor"/>
      </rPr>
      <t xml:space="preserve"> – </t>
    </r>
    <r>
      <rPr>
        <sz val="10"/>
        <color rgb="FF000000"/>
        <rFont val="Calibri"/>
        <family val="2"/>
        <scheme val="minor"/>
      </rPr>
      <t xml:space="preserve">A person's sex is based upon their sex characteristics, such as their sex chromosomes, hormones, and reproductive organs. Depending on individual state and territory legislation, a legal record of a person’s sex may, or may not align with their sex characteristics, and a person’s sex may be recorded differently on different documents. </t>
    </r>
  </si>
  <si>
    <r>
      <rPr>
        <b/>
        <sz val="10"/>
        <rFont val="Calibri"/>
        <family val="2"/>
        <scheme val="minor"/>
      </rPr>
      <t>Gender</t>
    </r>
    <r>
      <rPr>
        <sz val="10"/>
        <rFont val="Calibri"/>
        <family val="2"/>
        <scheme val="minor"/>
      </rPr>
      <t xml:space="preserve"> – </t>
    </r>
    <r>
      <rPr>
        <sz val="10"/>
        <color theme="1"/>
        <rFont val="Calibri"/>
        <family val="2"/>
        <scheme val="minor"/>
      </rPr>
      <t xml:space="preserve">Gender is a social and cultural concept that refers to the way a person lives in and interacts with the world. It is about social and cultural differences in identity, expression and experience as a woman, man, or non-binary person. Non-binary is an umbrella term describing gender identities that are not exclusively male or female. </t>
    </r>
  </si>
  <si>
    <r>
      <rPr>
        <b/>
        <sz val="10"/>
        <rFont val="Calibri"/>
        <family val="2"/>
        <scheme val="minor"/>
      </rPr>
      <t>Sex recorded at birth</t>
    </r>
    <r>
      <rPr>
        <b/>
        <i/>
        <sz val="10"/>
        <color rgb="FF000000"/>
        <rFont val="Calibri"/>
        <family val="2"/>
        <scheme val="minor"/>
      </rPr>
      <t xml:space="preserve"> –</t>
    </r>
    <r>
      <rPr>
        <sz val="10"/>
        <color rgb="FF000000"/>
        <rFont val="Calibri"/>
        <family val="2"/>
        <scheme val="minor"/>
      </rPr>
      <t xml:space="preserve"> Sex is understood in relation to sex characteristics. Sex recorded at birth refers to what was determined by sex characteristics observed at birth or infancy. In some instances, related to health, it will be important to record a person’s sex recorded at birth (for example, for cervical cancer screening, and increased risk or some physical health conditions more prevalent in a particular sex).</t>
    </r>
  </si>
  <si>
    <t>Technical notes: Gender and sex</t>
  </si>
  <si>
    <t>Technical notes: About the data</t>
  </si>
  <si>
    <t>Technical notes: Definitions</t>
  </si>
  <si>
    <t>Download the ACT Government Common Dataset Sex, Gender, Variations of Sex Characteristics and Sexual Orientation Variables Data</t>
  </si>
  <si>
    <r>
      <t>Each ACT government data collection uses either sex, gender or sex recorded at birth. The definitions are listed below and are based on the</t>
    </r>
    <r>
      <rPr>
        <i/>
        <sz val="10"/>
        <color theme="1"/>
        <rFont val="Calibri"/>
        <family val="2"/>
        <scheme val="minor"/>
      </rPr>
      <t xml:space="preserve"> ACT Government Common Dataset Sex, Gender, Variations of Sex Characteristics and Sexual Orientation Variables Data</t>
    </r>
    <r>
      <rPr>
        <sz val="10"/>
        <color theme="1"/>
        <rFont val="Calibri"/>
        <family val="2"/>
        <scheme val="minor"/>
      </rPr>
      <t>, which can be accessed at the following link:</t>
    </r>
  </si>
  <si>
    <t>The Maternity in Focus: ACT Maternity Survey collects gender and while gender includes categories beyond female, statistics are not reported for other categories due to privacy concerns (small numbers) but are included in the total (persons).</t>
  </si>
  <si>
    <t>Maternity in Focus</t>
  </si>
  <si>
    <t>This dashboard contains information from the ACT Maternity Survey which is part of a government plan, 'Maternity in Focus'. Maternity in Focus is a consolidated Plan that addresses national and local strategies, in addition to recommendations from the ACT Inquiry into Maternity Services in the ACT.</t>
  </si>
  <si>
    <t>Data reliability</t>
  </si>
  <si>
    <t>Data contained in the dashboards include confidence intervals and/or relative standard errors. Estimates with relative standard errors (RSE) between 25% and 50% should be interpreted with caution. Estimates with RSE greater than 50% or based on a numerator less than 10 are not published.
Statistically significant differences are difficult to detect for smaller jurisdictions such as the Australian Capital Territory. Sometimes, even large apparent differences may not be statistically significant. This is particularly the case in breakdowns of small populations because the small sample size means that there is not enough power to identify even large differences as statistically significant.</t>
  </si>
  <si>
    <t>Maternity in Focus - ACT Maternity Experience Survey</t>
  </si>
  <si>
    <t>The Maternity in Focus: ACT Maternity Experience Survey collects information about the quality and experiences of maternity care provided to those giving birth in the ACT.  The survey commenced in September 2024 and uses convenience sampling. The survey is open to any woman or birthing person who gives birth in the ACT through public maternity care and whose baby is in their care. It includes homebirths and non-ACT residents who birth in the ACT.</t>
  </si>
  <si>
    <t>Antental</t>
  </si>
  <si>
    <t>The period covering conception up to the time of birth. Synonymous with prenatal.</t>
  </si>
  <si>
    <t>Caesarean section</t>
  </si>
  <si>
    <t>A method of birth in which a surgical incision is made into the mother’s uterus via the abdomen to directly remove the baby.</t>
  </si>
  <si>
    <t>Confidence interval</t>
  </si>
  <si>
    <t>A confidence interval is a range of values that is used to describe the uncertainty around an estimate. Confidence intervals are calculated with a stated probability (for estimates in HealthStats ACT it is 95%); this means that there is a 95% chance that the confidence interval includes the true value.</t>
  </si>
  <si>
    <t>Labour</t>
  </si>
  <si>
    <t>The physiological process by which a vaginal birth occurs that commences at the onset of regular uterine contractions that act to produce progressive cervical dilatation, and is distinct from spurious labour or pre-labour rupture of membranes.</t>
  </si>
  <si>
    <t>Relative standard error</t>
  </si>
  <si>
    <t>Relative Standard Error (RSE) is the standard error expressed as a proportion of an estimated value. It is usually displayed as a percentage.</t>
  </si>
  <si>
    <t>Measure 131000 - Antenatal care satisfaction rating, ACT Maternity Experience Survey respondents, 2024-2025</t>
  </si>
  <si>
    <t>ACT Maternity Experience Survey</t>
  </si>
  <si>
    <t>Per cent (95% CI)</t>
  </si>
  <si>
    <t>2024-2025</t>
  </si>
  <si>
    <t>Very good/Good</t>
  </si>
  <si>
    <t>85.8</t>
  </si>
  <si>
    <t>(82.3–88.8)</t>
  </si>
  <si>
    <t>Neither good nor poor</t>
  </si>
  <si>
    <t>6.7</t>
  </si>
  <si>
    <t>(4.7–9.5)</t>
  </si>
  <si>
    <t>Poor/Very poor</t>
  </si>
  <si>
    <t>7.4</t>
  </si>
  <si>
    <t>(5.3–10.3)</t>
  </si>
  <si>
    <t># Estimate has a relative standard error that is 25% or greater and should be used with caution</t>
  </si>
  <si>
    <t>Measure 131001 - Care during labour satisfaction rating, ACT Maternity Experience Survey respondents, 2024-2025</t>
  </si>
  <si>
    <t>86.9</t>
  </si>
  <si>
    <t>(83.5–89.8)</t>
  </si>
  <si>
    <t>5.9</t>
  </si>
  <si>
    <t>(4.0–8.5)</t>
  </si>
  <si>
    <t>7.2</t>
  </si>
  <si>
    <t>(5.1–10.0)</t>
  </si>
  <si>
    <t>Measure 131002 - Birthing experience satisfaction rating, ACT Maternity Experience Survey respondents, 2024-2025</t>
  </si>
  <si>
    <t>77.2</t>
  </si>
  <si>
    <t>(72.1–81.6)</t>
  </si>
  <si>
    <t>8.3</t>
  </si>
  <si>
    <t>(5.6–11.9)</t>
  </si>
  <si>
    <t>14.5</t>
  </si>
  <si>
    <t>(11.0–19.0)</t>
  </si>
  <si>
    <t>Measure 131003 - Post-birth care satisfaction rating, ACT Maternity Experience Survey respondents, 2024-2025</t>
  </si>
  <si>
    <t>84.7</t>
  </si>
  <si>
    <t>(80.2–88.4)</t>
  </si>
  <si>
    <t>6.8</t>
  </si>
  <si>
    <t>(4.4–10.3)</t>
  </si>
  <si>
    <t>8.5</t>
  </si>
  <si>
    <t>(5.8–12.3)</t>
  </si>
  <si>
    <t>Measure 131005 - Antenatal professionals listened to any views or concerns, ACT Maternity Experience Survey respondents, 2024-2025</t>
  </si>
  <si>
    <t>Yes</t>
  </si>
  <si>
    <t>94.0</t>
  </si>
  <si>
    <t>(91.4–95.9)</t>
  </si>
  <si>
    <t>No</t>
  </si>
  <si>
    <t>6.0</t>
  </si>
  <si>
    <t>(4.1–8.6)</t>
  </si>
  <si>
    <t>Measure 131007 - Antenatal professional support for any worries or fears, ACT Maternity Experience Survey respondents, 2024-2025</t>
  </si>
  <si>
    <t>89.4</t>
  </si>
  <si>
    <t>(86.1–92.0)</t>
  </si>
  <si>
    <t>10.6</t>
  </si>
  <si>
    <t>(8.0–13.9)</t>
  </si>
  <si>
    <t>Measure 131008 - Birthing parent involved in birthing decisions, ACT Maternity Experience Survey respondents, 2024-2025</t>
  </si>
  <si>
    <t>92.8</t>
  </si>
  <si>
    <t>(90.0–94.9)</t>
  </si>
  <si>
    <t>Measure 131009 - Birthing companion involved as much as they wanted to be, ACT Maternity Experience Survey respondents, 2024-2025</t>
  </si>
  <si>
    <t>95.7</t>
  </si>
  <si>
    <t>(93.4–97.3)</t>
  </si>
  <si>
    <t>4.3</t>
  </si>
  <si>
    <t>(2.7–6.6)</t>
  </si>
  <si>
    <t>Measure 131010 - Option to decline an intervention during birth, ACT Maternity Experience Survey respondents, 2024-2025</t>
  </si>
  <si>
    <t>89.3</t>
  </si>
  <si>
    <t>(85.7–92.0)</t>
  </si>
  <si>
    <t>10.7</t>
  </si>
  <si>
    <t>(8.0–14.3)</t>
  </si>
  <si>
    <t>Measure 131011 - Treated with respect and dignity during labour and/or birth, ACT Maternity Experience Survey respondents, 2024-2025</t>
  </si>
  <si>
    <t>97.5</t>
  </si>
  <si>
    <t>(95.6–98.6)</t>
  </si>
  <si>
    <t>#2.5</t>
  </si>
  <si>
    <t>(1.4–4.4)</t>
  </si>
  <si>
    <t>Measure 131012 - Had enough say about pain management and/or comfort options, ACT Maternity Experience Survey respondents, 2024-2025</t>
  </si>
  <si>
    <t>92.3</t>
  </si>
  <si>
    <t>(89.3–94.5)</t>
  </si>
  <si>
    <t>7.7</t>
  </si>
  <si>
    <t>(5.5–10.7)</t>
  </si>
  <si>
    <t>Measure 131013 - Had someone to turn to for practical support, ACT Maternity Experience Survey respondents, 2024-2025</t>
  </si>
  <si>
    <t>97.9</t>
  </si>
  <si>
    <t>(95.5–99.1)</t>
  </si>
  <si>
    <t>2.1</t>
  </si>
  <si>
    <t>(0.9–4.5)</t>
  </si>
  <si>
    <t>Measure 131014 - Had someone to turn to for emotional support, ACT Maternity Experience Survey respondents, 2024-2025</t>
  </si>
  <si>
    <t>98.3</t>
  </si>
  <si>
    <t>(95.9–99.3)</t>
  </si>
  <si>
    <t>1.7</t>
  </si>
  <si>
    <t>(0.7–4.1)</t>
  </si>
  <si>
    <t>Measure 131015 - Health professional support for physical recovery, ACT Maternity Experience Survey respondents, 2024-2025</t>
  </si>
  <si>
    <t>83.3</t>
  </si>
  <si>
    <t>(78.5–87.1)</t>
  </si>
  <si>
    <t>16.7</t>
  </si>
  <si>
    <t>(12.9–21.5)</t>
  </si>
  <si>
    <t>Measure 131016 - Health professional support for any emotional changes experienced, ACT Maternity Experience Survey respondents, 2024-2025</t>
  </si>
  <si>
    <t>82.6</t>
  </si>
  <si>
    <t>(77.8–86.5)</t>
  </si>
  <si>
    <t>17.4</t>
  </si>
  <si>
    <t>(13.5–22.2)</t>
  </si>
  <si>
    <t>Measure 131018 - Health professional support with breastfeeding, ACT Maternity Experience Survey respondents, 2024-2025</t>
  </si>
  <si>
    <t>91.0</t>
  </si>
  <si>
    <t>(87.0–93.8)</t>
  </si>
  <si>
    <t>9.0</t>
  </si>
  <si>
    <t>(6.2–13.0)</t>
  </si>
  <si>
    <t>Measure 131019 - Able to get help/advice from health professionals when needed, ACT Maternity Experience Survey respondents, 2024-2025</t>
  </si>
  <si>
    <t>94.5</t>
  </si>
  <si>
    <t>(91.3–96.6)</t>
  </si>
  <si>
    <t>5.5</t>
  </si>
  <si>
    <t>(3.4–8.7)</t>
  </si>
  <si>
    <t>Measure 131020 - Postnatal health professionals were kind and caring, ACT Maternity Experience Survey respondents, 2024-2025</t>
  </si>
  <si>
    <t>(96.0–99.3)</t>
  </si>
  <si>
    <t>(0.7–4.0)</t>
  </si>
  <si>
    <t>Measure 131021 - Health professionals respected my decisions about how to feed baby, ACT Maternity Experience Survey respondents, 2024-2025</t>
  </si>
  <si>
    <t>97.3</t>
  </si>
  <si>
    <t>(94.7–98.6)</t>
  </si>
  <si>
    <t>2.7</t>
  </si>
  <si>
    <t>(1.4–5.3)</t>
  </si>
  <si>
    <t>Measure 131023 - Received antenatal care, ACT Maternity Experience Survey respondents, 2024-2025</t>
  </si>
  <si>
    <t>98.9</t>
  </si>
  <si>
    <t>(97.4–99.6)</t>
  </si>
  <si>
    <t>1.1</t>
  </si>
  <si>
    <t>(0.4–2.6)</t>
  </si>
  <si>
    <t>Measure 131024 - Experienced a clear and easy pathway to maternity care provider, ACT Maternity Experience Survey respondents, 2024-2025</t>
  </si>
  <si>
    <t>90.6</t>
  </si>
  <si>
    <t>(87.5–92.9)</t>
  </si>
  <si>
    <t>9.4</t>
  </si>
  <si>
    <t>(7.1–12.5)</t>
  </si>
  <si>
    <t>Measure 131025 - Usually able to get a suitable appointment time for antenatal care, ACT Maternity Experience Survey respondents, 2024-2025</t>
  </si>
  <si>
    <t>97.2</t>
  </si>
  <si>
    <t>(95.2–98.3)</t>
  </si>
  <si>
    <t>#2.8</t>
  </si>
  <si>
    <t>(1.7–4.8)</t>
  </si>
  <si>
    <t>Measure 131026 - Acceptable antenatal care appointment wait time, ACT Maternity Experience Survey respondents, 2024-2025</t>
  </si>
  <si>
    <t>About right</t>
  </si>
  <si>
    <t>76.3</t>
  </si>
  <si>
    <t>(72.2–80.0)</t>
  </si>
  <si>
    <t>Slightly too long</t>
  </si>
  <si>
    <t>19.2</t>
  </si>
  <si>
    <t>(15.9–23.2)</t>
  </si>
  <si>
    <t>Much too long</t>
  </si>
  <si>
    <t>4.4</t>
  </si>
  <si>
    <t>(2.9–6.8)</t>
  </si>
  <si>
    <t>Measure 131027 - How well organised was antenatal care, ACT Maternity Experience Survey respondents, 2024-2025</t>
  </si>
  <si>
    <t>Very well organised</t>
  </si>
  <si>
    <t>55.2</t>
  </si>
  <si>
    <t>(50.6–59.7)</t>
  </si>
  <si>
    <t>Fairly well organised</t>
  </si>
  <si>
    <t>34.5</t>
  </si>
  <si>
    <t>(30.3–39.0)</t>
  </si>
  <si>
    <t>Not well organised</t>
  </si>
  <si>
    <t>10.3</t>
  </si>
  <si>
    <t>(7.8–13.5)</t>
  </si>
  <si>
    <t>Measure 131028 - Antenatal professionals discussed what was important to me, ACT Maternity Experience Survey respondents, 2024-2025</t>
  </si>
  <si>
    <t>92.2</t>
  </si>
  <si>
    <t>(89.4–94.4)</t>
  </si>
  <si>
    <t>7.8</t>
  </si>
  <si>
    <t>(5.6–10.6)</t>
  </si>
  <si>
    <t>Measure 131029 - Antenatal professionals gave enough information on physical changes to my body, ACT Maternity Experience Survey respondents, 2024-2025</t>
  </si>
  <si>
    <t>77.5</t>
  </si>
  <si>
    <t>(73.2–81.2)</t>
  </si>
  <si>
    <t>22.5</t>
  </si>
  <si>
    <t>(18.8–26.8)</t>
  </si>
  <si>
    <t>Measure 131030 - Antenatal care sufficiently prepared me for labour and birth, ACT Maternity Experience Survey respondents, 2024-2025</t>
  </si>
  <si>
    <t>84.6</t>
  </si>
  <si>
    <t>(80.9–87.7)</t>
  </si>
  <si>
    <t>15.4</t>
  </si>
  <si>
    <t>(12.3–19.1)</t>
  </si>
  <si>
    <t>Measure 131031 - Antenatal professionals gave enough information on pain management during labour, ACT Maternity Experience Survey respondents, 2024-2025</t>
  </si>
  <si>
    <t>86.5</t>
  </si>
  <si>
    <t>(82.9–89.3)</t>
  </si>
  <si>
    <t>13.5</t>
  </si>
  <si>
    <t>(10.7–17.1)</t>
  </si>
  <si>
    <t>Measure 131032 - Antenatal professionals explain possible risks and options for labour, ACT Maternity Experience Survey respondents, 2024-2025</t>
  </si>
  <si>
    <t>89.8</t>
  </si>
  <si>
    <t>(86.7–92.3)</t>
  </si>
  <si>
    <t>10.2</t>
  </si>
  <si>
    <t>(7.7–13.3)</t>
  </si>
  <si>
    <t>Measure 131033 - Was able to move around and choose a comfortable position during labour, ACT Maternity Experience Survey respondents, 2024-2025</t>
  </si>
  <si>
    <t>93.6</t>
  </si>
  <si>
    <t>(90.5–95.7)</t>
  </si>
  <si>
    <t>6.4</t>
  </si>
  <si>
    <t>(4.3–9.5)</t>
  </si>
  <si>
    <t>Measure 131034 - Had the opportunity to discuss your labour afterwards with health professionals, ACT Maternity Experience Survey respondents, 2024-2025</t>
  </si>
  <si>
    <t>86.6</t>
  </si>
  <si>
    <t>(82.1–90.1)</t>
  </si>
  <si>
    <t>13.4</t>
  </si>
  <si>
    <t>(9.9–17.9)</t>
  </si>
  <si>
    <t>Measure 131035 - Thought the health professionals did everything they could to help manage pain, ACT Maternity Experience Survey respondents, 2024-2025</t>
  </si>
  <si>
    <t>89.9</t>
  </si>
  <si>
    <t>(86.7–92.4)</t>
  </si>
  <si>
    <t>10.1</t>
  </si>
  <si>
    <t>(7.6–13.3)</t>
  </si>
  <si>
    <t>Measure 131036 - Hospital cleanliness, ACT Maternity Experience Survey respondents, 2024-2025</t>
  </si>
  <si>
    <t>Very clean</t>
  </si>
  <si>
    <t>71.6</t>
  </si>
  <si>
    <t>(66.1–76.5)</t>
  </si>
  <si>
    <t>Fairly clean</t>
  </si>
  <si>
    <t>25.3</t>
  </si>
  <si>
    <t>(20.7–30.7)</t>
  </si>
  <si>
    <t>Not very clean</t>
  </si>
  <si>
    <t>1.4</t>
  </si>
  <si>
    <t>(0.5–3.6)</t>
  </si>
  <si>
    <t>Not at all clean</t>
  </si>
  <si>
    <t>Measure 131037 - Access to food while in hospital when needed, ACT Maternity Experience Survey respondents, 2024-2025</t>
  </si>
  <si>
    <t>(89.1–95.3)</t>
  </si>
  <si>
    <t>(4.7–10.9)</t>
  </si>
  <si>
    <t>Measure 131038 - Hospital food rating, percentage of respondents using ACT maternity services, 2024-2025</t>
  </si>
  <si>
    <t>41.6</t>
  </si>
  <si>
    <t>(36.0–47.5)</t>
  </si>
  <si>
    <t>30.2</t>
  </si>
  <si>
    <t>(25.1–35.9)</t>
  </si>
  <si>
    <t>23.1</t>
  </si>
  <si>
    <t>(18.6–28.4)</t>
  </si>
  <si>
    <t>I wasn't served hospital food</t>
  </si>
  <si>
    <t>#5.0</t>
  </si>
  <si>
    <t>(3.0–8.3)</t>
  </si>
  <si>
    <t>Measure 131043 - Confidence and trust in labour professionals, ACT Maternity Experience Survey respondents, 2024-2025</t>
  </si>
  <si>
    <t>92.7</t>
  </si>
  <si>
    <t>(89.3–95.0)</t>
  </si>
  <si>
    <t>7.3</t>
  </si>
  <si>
    <t>(5.0–10.7)</t>
  </si>
  <si>
    <t>Measure 131047 - Experienced a clear and easy pathway from maternity care provider to other services, ACT Maternity Experience Survey respondents, 2024-2025</t>
  </si>
  <si>
    <t>90.9</t>
  </si>
  <si>
    <t>9.1</t>
  </si>
  <si>
    <t>Measure 131048 - Health professionals demonstated how to care for baby, ACT Maternity Experience Survey respondents, 2024-2025</t>
  </si>
  <si>
    <t>79.7</t>
  </si>
  <si>
    <t>(74.2–84.2)</t>
  </si>
  <si>
    <t>20.3</t>
  </si>
  <si>
    <t>(15.8–25.8)</t>
  </si>
  <si>
    <t>Measure 131049 - Contradictory advice regarding care for yourself/baby by health professionals, ACT Maternity Experience Survey respondents, 2024-2025</t>
  </si>
  <si>
    <t>50.5</t>
  </si>
  <si>
    <t>(44.8–56.2)</t>
  </si>
  <si>
    <t>49.5</t>
  </si>
  <si>
    <t>(43.8–55.2)</t>
  </si>
  <si>
    <t>Measure 131050 - Given enough information about how to care for yourself and baby at home, ACT Maternity Experience Survey respondents, 2024-2025</t>
  </si>
  <si>
    <t>87.0</t>
  </si>
  <si>
    <t>(82.5–90.4)</t>
  </si>
  <si>
    <t>13.0</t>
  </si>
  <si>
    <t>(9.6–17.5)</t>
  </si>
  <si>
    <t>Measure 131051 - Told who to contact if worried about your health/baby's health, ACT Maternity Experience Survey respondents, 2024-2025</t>
  </si>
  <si>
    <t>94.3</t>
  </si>
  <si>
    <t>(91.0–96.5)</t>
  </si>
  <si>
    <t>5.7</t>
  </si>
  <si>
    <t>(3.5–9.0)</t>
  </si>
  <si>
    <t>Measure 131052 - Postnatal care health professionals listened to any views or concerns you had, ACT Maternity Experience Survey respondents, 2024-2025</t>
  </si>
  <si>
    <t>93.2</t>
  </si>
  <si>
    <t>(89.6–95.6)</t>
  </si>
  <si>
    <t>(4.4–10.4)</t>
  </si>
  <si>
    <t>Measure 131054 - Feeding at six weeks, ACT Maternity Experience Survey respondents, 2024-2025</t>
  </si>
  <si>
    <t>Breastfeeding</t>
  </si>
  <si>
    <t>72.9</t>
  </si>
  <si>
    <t>(67.6–77.7)</t>
  </si>
  <si>
    <t>Combination feeding</t>
  </si>
  <si>
    <t>14.2</t>
  </si>
  <si>
    <t>(10.7–18.6)</t>
  </si>
  <si>
    <t>Formula</t>
  </si>
  <si>
    <t>12.9</t>
  </si>
  <si>
    <t>(9.5–17.2)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</si>
</sst>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8"/>
      <color theme="1"/>
      <name val="Calibri"/>
      <family val="2"/>
      <scheme val="minor"/>
    </font>
    <font>
      <sz val="24"/>
      <color theme="0"/>
      <name val="Arial"/>
      <family val="2"/>
    </font>
    <font>
      <sz val="9"/>
      <color theme="1"/>
      <name val="Calibri"/>
      <family val="2"/>
      <scheme val="minor"/>
    </font>
    <font>
      <u/>
      <sz val="10"/>
      <color theme="10"/>
      <name val="Calibri"/>
      <family val="2"/>
      <scheme val="minor"/>
    </font>
    <font>
      <sz val="9"/>
      <color theme="1"/>
      <name val="Arial"/>
      <family val="2"/>
    </font>
    <font>
      <sz val="10"/>
      <color theme="1"/>
      <name val="Calibri"/>
      <family val="2"/>
      <scheme val="minor"/>
    </font>
    <font>
      <sz val="9"/>
      <color theme="0"/>
      <name val="Arial"/>
      <family val="2"/>
    </font>
    <font>
      <b/>
      <sz val="10"/>
      <color theme="0"/>
      <name val="Calibri"/>
      <family val="2"/>
      <scheme val="minor"/>
    </font>
    <font>
      <b/>
      <sz val="10"/>
      <color theme="1"/>
      <name val="Calibri"/>
      <family val="2"/>
      <scheme val="minor"/>
    </font>
    <font>
      <b/>
      <sz val="10"/>
      <color rgb="FF000000"/>
      <name val="Calibri"/>
      <family val="2"/>
      <scheme val="minor"/>
    </font>
    <font>
      <u/>
      <sz val="8"/>
      <color theme="10"/>
      <name val="Calibri"/>
      <family val="2"/>
      <scheme val="minor"/>
    </font>
    <font>
      <u/>
      <sz val="8"/>
      <color theme="10"/>
      <name val="Calibri"/>
    </font>
    <font>
      <sz val="8"/>
      <color theme="1"/>
      <name val="Calibri"/>
    </font>
    <font>
      <u/>
      <sz val="10"/>
      <color theme="10"/>
      <name val="Calibri"/>
    </font>
    <font>
      <b/>
      <sz val="10"/>
      <color theme="1"/>
      <name val="Calibri"/>
    </font>
    <font>
      <sz val="10"/>
      <color theme="1"/>
      <name val="Calibri"/>
    </font>
    <font>
      <b/>
      <sz val="8"/>
      <color theme="1"/>
      <name val="Arial"/>
      <family val="2"/>
    </font>
    <font>
      <sz val="8"/>
      <color theme="1"/>
      <name val="Arial"/>
      <family val="2"/>
    </font>
    <font>
      <b/>
      <sz val="8"/>
      <color theme="1"/>
      <name val="Calibri"/>
    </font>
    <font>
      <b/>
      <sz val="9"/>
      <color theme="1"/>
      <name val="Book Antiqua"/>
      <family val="1"/>
    </font>
    <font>
      <i/>
      <sz val="8"/>
      <color theme="1" tint="0.249977111117893"/>
      <name val="Arial"/>
      <family val="2"/>
    </font>
    <font>
      <i/>
      <sz val="8"/>
      <color theme="1"/>
      <name val="Calibri"/>
    </font>
    <font>
      <b/>
      <sz val="10"/>
      <name val="Calibri"/>
      <family val="2"/>
      <scheme val="minor"/>
    </font>
    <font>
      <sz val="10"/>
      <name val="Calibri"/>
      <family val="2"/>
      <scheme val="minor"/>
    </font>
    <font>
      <sz val="10"/>
      <color rgb="FF000000"/>
      <name val="Calibri"/>
      <family val="2"/>
      <scheme val="minor"/>
    </font>
    <font>
      <b/>
      <i/>
      <sz val="10"/>
      <color rgb="FF000000"/>
      <name val="Calibri"/>
      <family val="2"/>
      <scheme val="minor"/>
    </font>
    <font>
      <i/>
      <sz val="10"/>
      <color theme="1"/>
      <name val="Calibri"/>
      <family val="2"/>
      <scheme val="minor"/>
    </font>
  </fonts>
  <fills count="4">
    <fill>
      <patternFill patternType="none"/>
    </fill>
    <fill>
      <patternFill patternType="gray125"/>
    </fill>
    <fill>
      <patternFill patternType="solid">
        <fgColor rgb="FF7F5E83"/>
        <bgColor indexed="64"/>
      </patternFill>
    </fill>
    <fill>
      <patternFill patternType="solid">
        <fgColor rgb="FFF2F2F2"/>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style="thin">
        <color theme="4"/>
      </top>
      <bottom/>
      <diagonal/>
    </border>
    <border>
      <left/>
      <right/>
      <top style="thin">
        <color rgb="FF000000"/>
      </top>
      <bottom style="thin">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thin">
        <color rgb="FF000000"/>
      </top>
      <bottom style="thin">
        <color rgb="FF000000"/>
      </bottom>
      <diagonal/>
    </border>
    <border>
      <left/>
      <right style="medium">
        <color rgb="FF000000"/>
      </right>
      <top style="medium">
        <color rgb="FF000000"/>
      </top>
      <bottom/>
      <diagonal/>
    </border>
  </borders>
  <cellStyleXfs count="1">
    <xf numFmtId="0" fontId="0" fillId="0" borderId="0"/>
  </cellStyleXfs>
  <cellXfs count="69">
    <xf numFmtId="0" fontId="0" fillId="0" borderId="0" xfId="0"/>
    <xf numFmtId="0" fontId="2" fillId="0" borderId="3" xfId="0" applyFont="1" applyBorder="1"/>
    <xf numFmtId="0" fontId="2" fillId="0" borderId="4" xfId="0" applyFont="1" applyBorder="1"/>
    <xf numFmtId="0" fontId="3" fillId="0" borderId="0" xfId="0" applyFont="1" applyAlignment="1">
      <alignment horizontal="left" vertical="center"/>
    </xf>
    <xf numFmtId="0" fontId="4" fillId="2" borderId="2" xfId="0" applyFont="1" applyFill="1" applyBorder="1" applyAlignment="1">
      <alignment horizontal="left"/>
    </xf>
    <xf numFmtId="0" fontId="2" fillId="2" borderId="1" xfId="0" applyFont="1" applyFill="1" applyBorder="1"/>
    <xf numFmtId="0" fontId="5" fillId="0" borderId="5" xfId="0" applyFont="1" applyBorder="1" applyAlignment="1">
      <alignment vertical="center"/>
    </xf>
    <xf numFmtId="0" fontId="5" fillId="0" borderId="5" xfId="0" applyFont="1" applyBorder="1"/>
    <xf numFmtId="0" fontId="2" fillId="0" borderId="0" xfId="0" applyFont="1"/>
    <xf numFmtId="0" fontId="2" fillId="0" borderId="6" xfId="0" applyFont="1" applyBorder="1"/>
    <xf numFmtId="0" fontId="5" fillId="0" borderId="0" xfId="0" applyFont="1" applyAlignment="1">
      <alignment horizontal="left" vertical="center" wrapText="1"/>
    </xf>
    <xf numFmtId="0" fontId="2" fillId="0" borderId="7" xfId="0" applyFont="1" applyBorder="1"/>
    <xf numFmtId="0" fontId="8" fillId="0" borderId="0" xfId="0" applyFont="1" applyAlignment="1">
      <alignment horizontal="left" vertical="center"/>
    </xf>
    <xf numFmtId="0" fontId="5"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12" xfId="0" applyFont="1" applyBorder="1"/>
    <xf numFmtId="0" fontId="12" fillId="0" borderId="14" xfId="0" applyFont="1" applyBorder="1"/>
    <xf numFmtId="0" fontId="12" fillId="0" borderId="15" xfId="0" applyFont="1" applyBorder="1"/>
    <xf numFmtId="0" fontId="12" fillId="2" borderId="1" xfId="0" applyFont="1" applyFill="1" applyBorder="1"/>
    <xf numFmtId="0" fontId="13" fillId="0" borderId="0" xfId="0" applyFont="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15" fillId="0" borderId="11" xfId="0" applyFont="1" applyBorder="1" applyAlignment="1">
      <alignment vertical="top" wrapText="1"/>
    </xf>
    <xf numFmtId="0" fontId="12" fillId="0" borderId="13" xfId="0" applyFont="1" applyBorder="1"/>
    <xf numFmtId="0" fontId="16" fillId="0" borderId="0" xfId="0" applyFont="1" applyAlignment="1">
      <alignment horizontal="left"/>
    </xf>
    <xf numFmtId="0" fontId="16" fillId="0" borderId="0" xfId="0" applyFont="1" applyAlignment="1">
      <alignment horizontal="right"/>
    </xf>
    <xf numFmtId="3" fontId="17" fillId="0" borderId="0" xfId="0" applyNumberFormat="1" applyFont="1" applyAlignment="1">
      <alignment horizontal="right"/>
    </xf>
    <xf numFmtId="0" fontId="17" fillId="0" borderId="0" xfId="0" applyFont="1" applyAlignment="1">
      <alignment horizontal="left" vertical="center"/>
    </xf>
    <xf numFmtId="0" fontId="12" fillId="3" borderId="0" xfId="0" applyFont="1" applyFill="1" applyAlignment="1">
      <alignment horizontal="right" vertical="center"/>
    </xf>
    <xf numFmtId="0" fontId="12" fillId="0" borderId="0" xfId="0" applyFont="1" applyAlignment="1">
      <alignment horizontal="right" vertical="center"/>
    </xf>
    <xf numFmtId="0" fontId="12" fillId="0" borderId="11" xfId="0" applyFont="1" applyBorder="1" applyAlignment="1">
      <alignment horizontal="right" vertical="center"/>
    </xf>
    <xf numFmtId="0" fontId="17" fillId="0" borderId="12" xfId="0" applyFont="1" applyBorder="1" applyAlignment="1">
      <alignment horizontal="left"/>
    </xf>
    <xf numFmtId="0" fontId="19" fillId="0" borderId="12" xfId="0" applyFont="1" applyBorder="1" applyAlignment="1">
      <alignment horizontal="left"/>
    </xf>
    <xf numFmtId="0" fontId="16" fillId="0" borderId="12" xfId="0" applyFont="1" applyBorder="1" applyAlignment="1">
      <alignment horizontal="left"/>
    </xf>
    <xf numFmtId="0" fontId="20" fillId="0" borderId="12" xfId="0" applyFont="1" applyBorder="1" applyAlignment="1">
      <alignment horizontal="left"/>
    </xf>
    <xf numFmtId="0" fontId="18" fillId="0" borderId="19" xfId="0" applyFont="1" applyBorder="1" applyAlignment="1">
      <alignment horizontal="right"/>
    </xf>
    <xf numFmtId="0" fontId="21" fillId="0" borderId="12" xfId="0" applyFont="1" applyBorder="1" applyAlignment="1">
      <alignment vertical="center" wrapText="1"/>
    </xf>
    <xf numFmtId="0" fontId="21" fillId="3" borderId="12" xfId="0" applyFont="1" applyFill="1" applyBorder="1" applyAlignment="1">
      <alignment vertical="center" wrapText="1"/>
    </xf>
    <xf numFmtId="0" fontId="21" fillId="0" borderId="13" xfId="0" applyFont="1" applyBorder="1" applyAlignment="1">
      <alignment vertical="center" wrapText="1"/>
    </xf>
    <xf numFmtId="0" fontId="17" fillId="2" borderId="20" xfId="0" applyFont="1" applyFill="1" applyBorder="1" applyAlignment="1">
      <alignment horizontal="left"/>
    </xf>
    <xf numFmtId="0" fontId="16" fillId="0" borderId="15" xfId="0" applyFont="1" applyBorder="1" applyAlignment="1">
      <alignment horizontal="right"/>
    </xf>
    <xf numFmtId="0" fontId="17" fillId="0" borderId="15" xfId="0" applyFont="1" applyBorder="1" applyAlignment="1">
      <alignment horizontal="left" vertical="center"/>
    </xf>
    <xf numFmtId="0" fontId="12" fillId="3" borderId="15" xfId="0" applyFont="1" applyFill="1" applyBorder="1" applyAlignment="1">
      <alignment horizontal="right" vertical="center"/>
    </xf>
    <xf numFmtId="0" fontId="12" fillId="0" borderId="15" xfId="0" applyFont="1" applyBorder="1" applyAlignment="1">
      <alignment horizontal="right" vertical="center"/>
    </xf>
    <xf numFmtId="0" fontId="12" fillId="0" borderId="14" xfId="0" applyFont="1" applyBorder="1" applyAlignment="1">
      <alignment horizontal="right" vertical="center"/>
    </xf>
    <xf numFmtId="0" fontId="12" fillId="3" borderId="11" xfId="0" applyFont="1" applyFill="1" applyBorder="1" applyAlignment="1">
      <alignment horizontal="right" vertical="center"/>
    </xf>
    <xf numFmtId="0" fontId="21" fillId="3" borderId="13" xfId="0" applyFont="1" applyFill="1" applyBorder="1" applyAlignment="1">
      <alignment vertical="center" wrapText="1"/>
    </xf>
    <xf numFmtId="0" fontId="12" fillId="3" borderId="14" xfId="0" applyFont="1" applyFill="1" applyBorder="1" applyAlignment="1">
      <alignment horizontal="right" vertical="center"/>
    </xf>
    <xf numFmtId="0" fontId="1" fillId="2" borderId="1" xfId="0" applyFont="1" applyFill="1" applyBorder="1" applyAlignment="1">
      <alignment horizontal="left" vertical="center" indent="1"/>
    </xf>
    <xf numFmtId="0" fontId="1" fillId="2" borderId="2" xfId="0" applyFont="1" applyFill="1" applyBorder="1" applyAlignment="1">
      <alignment horizontal="left" vertical="center" indent="1"/>
    </xf>
    <xf numFmtId="0" fontId="5" fillId="0" borderId="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vertical="center" wrapText="1"/>
    </xf>
    <xf numFmtId="0" fontId="6" fillId="2" borderId="2" xfId="0" applyFont="1" applyFill="1" applyBorder="1" applyAlignment="1">
      <alignment horizontal="right"/>
    </xf>
    <xf numFmtId="0" fontId="7" fillId="2" borderId="8"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6" fillId="2" borderId="18" xfId="0" applyFont="1" applyFill="1" applyBorder="1" applyAlignment="1">
      <alignment horizontal="right"/>
    </xf>
    <xf numFmtId="0" fontId="12" fillId="0" borderId="22" xfId="0" applyFont="1" applyBorder="1"/>
    <xf numFmtId="3" fontId="16" fillId="0" borderId="16" xfId="0" applyNumberFormat="1" applyFont="1" applyBorder="1" applyAlignment="1">
      <alignment horizontal="center"/>
    </xf>
    <xf numFmtId="3" fontId="17" fillId="0" borderId="15" xfId="0" applyNumberFormat="1" applyFont="1" applyBorder="1" applyAlignment="1">
      <alignment horizontal="right"/>
    </xf>
    <xf numFmtId="0" fontId="18" fillId="0" borderId="17" xfId="0" applyFont="1" applyBorder="1" applyAlignment="1">
      <alignment horizontal="right"/>
    </xf>
    <xf numFmtId="0" fontId="18" fillId="0" borderId="2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png"/><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png"/><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144000" cy="51435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1</xdr:row>
      <xdr:rowOff>38099</xdr:rowOff>
    </xdr:from>
    <xdr:to>
      <xdr:col>2</xdr:col>
      <xdr:colOff>781050</xdr:colOff>
      <xdr:row>1</xdr:row>
      <xdr:rowOff>466724</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43800" b="-2272"/>
        <a:stretch>
          <a:fillRect/>
        </a:stretch>
      </xdr:blipFill>
      <xdr:spPr bwMode="auto">
        <a:xfrm>
          <a:off x="136525" y="152399"/>
          <a:ext cx="892175" cy="4286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9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A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B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C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47626</xdr:colOff>
      <xdr:row>1</xdr:row>
      <xdr:rowOff>38100</xdr:rowOff>
    </xdr:from>
    <xdr:to>
      <xdr:col>2</xdr:col>
      <xdr:colOff>752475</xdr:colOff>
      <xdr:row>1</xdr:row>
      <xdr:rowOff>476250</xdr:rowOff>
    </xdr:to>
    <xdr:pic>
      <xdr:nvPicPr>
        <xdr:cNvPr id="2" name="Picture 1" descr="ACT Health logo">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t="-1" r="45907" b="-4546"/>
        <a:stretch>
          <a:fillRect/>
        </a:stretch>
      </xdr:blipFill>
      <xdr:spPr bwMode="auto">
        <a:xfrm>
          <a:off x="133351" y="152400"/>
          <a:ext cx="866774" cy="43815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E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1F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0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1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2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3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4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5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6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7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47626</xdr:colOff>
      <xdr:row>1</xdr:row>
      <xdr:rowOff>38100</xdr:rowOff>
    </xdr:from>
    <xdr:to>
      <xdr:col>2</xdr:col>
      <xdr:colOff>752475</xdr:colOff>
      <xdr:row>1</xdr:row>
      <xdr:rowOff>476250</xdr:rowOff>
    </xdr:to>
    <xdr:pic>
      <xdr:nvPicPr>
        <xdr:cNvPr id="2" name="Picture 1" descr="ACT Health logo">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t="-1" r="45907" b="-4546"/>
        <a:stretch>
          <a:fillRect/>
        </a:stretch>
      </xdr:blipFill>
      <xdr:spPr bwMode="auto">
        <a:xfrm>
          <a:off x="133351" y="152400"/>
          <a:ext cx="866774" cy="43815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8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9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A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B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C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D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E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2F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xdr:row>
      <xdr:rowOff>47624</xdr:rowOff>
    </xdr:from>
    <xdr:to>
      <xdr:col>1</xdr:col>
      <xdr:colOff>942975</xdr:colOff>
      <xdr:row>1</xdr:row>
      <xdr:rowOff>476249</xdr:rowOff>
    </xdr:to>
    <xdr:pic>
      <xdr:nvPicPr>
        <xdr:cNvPr id="4" name="Picture 3" descr="ACT Health logo">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rightnessContrast bright="100000"/>
                  </a14:imgEffect>
                </a14:imgLayer>
              </a14:imgProps>
            </a:ext>
            <a:ext uri="{28A0092B-C50C-407E-A947-70E740481C1C}">
              <a14:useLocalDpi xmlns:a14="http://schemas.microsoft.com/office/drawing/2010/main" val="0"/>
            </a:ext>
          </a:extLst>
        </a:blip>
        <a:srcRect r="45313" b="-2272"/>
        <a:stretch>
          <a:fillRect/>
        </a:stretch>
      </xdr:blipFill>
      <xdr:spPr bwMode="auto">
        <a:xfrm>
          <a:off x="152400" y="161924"/>
          <a:ext cx="876300" cy="4286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Glenn - Chronic Disease">
      <a:dk1>
        <a:sysClr val="windowText" lastClr="000000"/>
      </a:dk1>
      <a:lt1>
        <a:sysClr val="window" lastClr="FFFFFF"/>
      </a:lt1>
      <a:dk2>
        <a:srgbClr val="44546A"/>
      </a:dk2>
      <a:lt2>
        <a:srgbClr val="E7E6E6"/>
      </a:lt2>
      <a:accent1>
        <a:srgbClr val="23397E"/>
      </a:accent1>
      <a:accent2>
        <a:srgbClr val="ED7D31"/>
      </a:accent2>
      <a:accent3>
        <a:srgbClr val="A5A5A5"/>
      </a:accent3>
      <a:accent4>
        <a:srgbClr val="AB4399"/>
      </a:accent4>
      <a:accent5>
        <a:srgbClr val="00828C"/>
      </a:accent5>
      <a:accent6>
        <a:srgbClr val="E0CC2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tedd.act.gov.au/__data/assets/word_doc/0009/2273904/Sex,-Gender,-Sexual-Orientation-and-Variations-of-Sex-Characteristics-Data-Standard.docx"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D6E4"/>
  </sheetPr>
  <dimension ref="A1"/>
  <sheetViews>
    <sheetView showGridLines="0" showRowColHeaders="0" tabSelected="1" workbookViewId="0"/>
  </sheetViews>
  <sheetFormatPr defaultColWidth="11.42578125" defaultRowHeight="10.199999999999999" x14ac:dyDescent="0.2"/>
  <sheetData/>
  <sheetProtection sheet="1" objects="1"/>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64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66</v>
      </c>
      <c r="D9" s="48" t="s">
        <v>67</v>
      </c>
    </row>
    <row r="10" spans="2:13" x14ac:dyDescent="0.2">
      <c r="B10" s="51" t="s">
        <v>68</v>
      </c>
      <c r="C10" s="50" t="s">
        <v>69</v>
      </c>
      <c r="D10" s="52" t="s">
        <v>70</v>
      </c>
    </row>
    <row r="11" spans="2:13" x14ac:dyDescent="0.2">
      <c r="B11" t="s">
        <v>42</v>
      </c>
    </row>
  </sheetData>
  <sheetProtection sheet="1" objects="1"/>
  <mergeCells count="3">
    <mergeCell ref="C2:D2"/>
    <mergeCell ref="C8:D8"/>
    <mergeCell ref="C7:D7"/>
  </mergeCells>
  <hyperlinks>
    <hyperlink ref="C2:J2" location="TOC!A1" display="TOC" xr:uid="{00000000-0004-0000-0900-000000000000}"/>
    <hyperlink ref="C2" location="'Table of contents'!A1" display="Table of Contents" xr:uid="{00000000-0004-0000-0900-000001000000}"/>
  </hyperlink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71</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72</v>
      </c>
      <c r="D9" s="48" t="s">
        <v>73</v>
      </c>
    </row>
    <row r="10" spans="2:13" x14ac:dyDescent="0.2">
      <c r="B10" s="51" t="s">
        <v>68</v>
      </c>
      <c r="C10" s="50" t="s">
        <v>74</v>
      </c>
      <c r="D10" s="52" t="s">
        <v>75</v>
      </c>
    </row>
    <row r="11" spans="2:13" x14ac:dyDescent="0.2">
      <c r="B11" t="s">
        <v>42</v>
      </c>
    </row>
  </sheetData>
  <sheetProtection sheet="1" objects="1"/>
  <mergeCells count="3">
    <mergeCell ref="C2:D2"/>
    <mergeCell ref="C8:D8"/>
    <mergeCell ref="C7:D7"/>
  </mergeCells>
  <hyperlinks>
    <hyperlink ref="C2:J2" location="TOC!A1" display="TOC" xr:uid="{00000000-0004-0000-0A00-000000000000}"/>
    <hyperlink ref="C2" location="'Table of contents'!A1" display="Table of Contents" xr:uid="{00000000-0004-0000-0A00-000001000000}"/>
  </hyperlinks>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76</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77</v>
      </c>
      <c r="D9" s="48" t="s">
        <v>78</v>
      </c>
    </row>
    <row r="10" spans="2:13" x14ac:dyDescent="0.2">
      <c r="B10" s="51" t="s">
        <v>68</v>
      </c>
      <c r="C10" s="50" t="s">
        <v>48</v>
      </c>
      <c r="D10" s="52" t="s">
        <v>49</v>
      </c>
    </row>
    <row r="11" spans="2:13" x14ac:dyDescent="0.2">
      <c r="B11" t="s">
        <v>42</v>
      </c>
    </row>
  </sheetData>
  <sheetProtection sheet="1" objects="1"/>
  <mergeCells count="3">
    <mergeCell ref="C2:D2"/>
    <mergeCell ref="C8:D8"/>
    <mergeCell ref="C7:D7"/>
  </mergeCells>
  <hyperlinks>
    <hyperlink ref="C2:J2" location="TOC!A1" display="TOC" xr:uid="{00000000-0004-0000-0B00-000000000000}"/>
    <hyperlink ref="C2" location="'Table of contents'!A1" display="Table of Contents" xr:uid="{00000000-0004-0000-0B00-000001000000}"/>
  </hyperlink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79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80</v>
      </c>
      <c r="D9" s="48" t="s">
        <v>81</v>
      </c>
    </row>
    <row r="10" spans="2:13" x14ac:dyDescent="0.2">
      <c r="B10" s="51" t="s">
        <v>68</v>
      </c>
      <c r="C10" s="50" t="s">
        <v>82</v>
      </c>
      <c r="D10" s="52" t="s">
        <v>83</v>
      </c>
    </row>
    <row r="11" spans="2:13" x14ac:dyDescent="0.2">
      <c r="B11" t="s">
        <v>42</v>
      </c>
    </row>
  </sheetData>
  <sheetProtection sheet="1" objects="1"/>
  <mergeCells count="3">
    <mergeCell ref="C2:D2"/>
    <mergeCell ref="C8:D8"/>
    <mergeCell ref="C7:D7"/>
  </mergeCells>
  <hyperlinks>
    <hyperlink ref="C2:J2" location="TOC!A1" display="TOC" xr:uid="{00000000-0004-0000-0C00-000000000000}"/>
    <hyperlink ref="C2" location="'Table of contents'!A1" display="Table of Contents" xr:uid="{00000000-0004-0000-0C00-000001000000}"/>
  </hyperlink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84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85</v>
      </c>
      <c r="D9" s="48" t="s">
        <v>86</v>
      </c>
    </row>
    <row r="10" spans="2:13" x14ac:dyDescent="0.2">
      <c r="B10" s="51" t="s">
        <v>68</v>
      </c>
      <c r="C10" s="50" t="s">
        <v>87</v>
      </c>
      <c r="D10" s="52" t="s">
        <v>88</v>
      </c>
    </row>
    <row r="11" spans="2:13" x14ac:dyDescent="0.2">
      <c r="B11" t="s">
        <v>42</v>
      </c>
    </row>
  </sheetData>
  <sheetProtection sheet="1" objects="1"/>
  <mergeCells count="3">
    <mergeCell ref="C2:D2"/>
    <mergeCell ref="C8:D8"/>
    <mergeCell ref="C7:D7"/>
  </mergeCells>
  <hyperlinks>
    <hyperlink ref="C2:J2" location="TOC!A1" display="TOC" xr:uid="{00000000-0004-0000-0D00-000000000000}"/>
    <hyperlink ref="C2" location="'Table of contents'!A1" display="Table of Contents" xr:uid="{00000000-0004-0000-0D00-000001000000}"/>
  </hyperlinks>
  <pageMargins left="0.7" right="0.7" top="0.75" bottom="0.75" header="0.3" footer="0.3"/>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89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90</v>
      </c>
      <c r="D9" s="48" t="s">
        <v>91</v>
      </c>
    </row>
    <row r="10" spans="2:13" x14ac:dyDescent="0.2">
      <c r="B10" s="51" t="s">
        <v>68</v>
      </c>
      <c r="C10" s="50" t="s">
        <v>92</v>
      </c>
      <c r="D10" s="52" t="s">
        <v>93</v>
      </c>
    </row>
    <row r="11" spans="2:13" x14ac:dyDescent="0.2">
      <c r="B11" t="s">
        <v>42</v>
      </c>
    </row>
  </sheetData>
  <sheetProtection sheet="1" objects="1"/>
  <mergeCells count="3">
    <mergeCell ref="C2:D2"/>
    <mergeCell ref="C8:D8"/>
    <mergeCell ref="C7:D7"/>
  </mergeCells>
  <hyperlinks>
    <hyperlink ref="C2:J2" location="TOC!A1" display="TOC" xr:uid="{00000000-0004-0000-0E00-000000000000}"/>
    <hyperlink ref="C2" location="'Table of contents'!A1" display="Table of Contents" xr:uid="{00000000-0004-0000-0E00-000001000000}"/>
  </hyperlinks>
  <pageMargins left="0.7" right="0.7" top="0.75" bottom="0.75" header="0.3" footer="0.3"/>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94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95</v>
      </c>
      <c r="D9" s="48" t="s">
        <v>96</v>
      </c>
    </row>
    <row r="10" spans="2:13" x14ac:dyDescent="0.2">
      <c r="B10" s="51" t="s">
        <v>68</v>
      </c>
      <c r="C10" s="50" t="s">
        <v>97</v>
      </c>
      <c r="D10" s="52" t="s">
        <v>98</v>
      </c>
    </row>
    <row r="11" spans="2:13" x14ac:dyDescent="0.2">
      <c r="B11" t="s">
        <v>42</v>
      </c>
    </row>
  </sheetData>
  <sheetProtection sheet="1" objects="1"/>
  <mergeCells count="3">
    <mergeCell ref="C2:D2"/>
    <mergeCell ref="C8:D8"/>
    <mergeCell ref="C7:D7"/>
  </mergeCells>
  <hyperlinks>
    <hyperlink ref="C2:J2" location="TOC!A1" display="TOC" xr:uid="{00000000-0004-0000-0F00-000000000000}"/>
    <hyperlink ref="C2" location="'Table of contents'!A1" display="Table of Contents" xr:uid="{00000000-0004-0000-0F00-000001000000}"/>
  </hyperlinks>
  <pageMargins left="0.7" right="0.7" top="0.75" bottom="0.75" header="0.3" footer="0.3"/>
  <pageSetup paperSize="9"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99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100</v>
      </c>
      <c r="D9" s="48" t="s">
        <v>101</v>
      </c>
    </row>
    <row r="10" spans="2:13" x14ac:dyDescent="0.2">
      <c r="B10" s="51" t="s">
        <v>68</v>
      </c>
      <c r="C10" s="50" t="s">
        <v>102</v>
      </c>
      <c r="D10" s="52" t="s">
        <v>103</v>
      </c>
    </row>
    <row r="11" spans="2:13" x14ac:dyDescent="0.2">
      <c r="B11" t="s">
        <v>42</v>
      </c>
    </row>
  </sheetData>
  <sheetProtection sheet="1" objects="1"/>
  <mergeCells count="3">
    <mergeCell ref="C2:D2"/>
    <mergeCell ref="C8:D8"/>
    <mergeCell ref="C7:D7"/>
  </mergeCells>
  <hyperlinks>
    <hyperlink ref="C2:J2" location="TOC!A1" display="TOC" xr:uid="{00000000-0004-0000-1000-000000000000}"/>
    <hyperlink ref="C2" location="'Table of contents'!A1" display="Table of Contents" xr:uid="{00000000-0004-0000-1000-000001000000}"/>
  </hyperlinks>
  <pageMargins left="0.7" right="0.7" top="0.75" bottom="0.75" header="0.3" footer="0.3"/>
  <pageSetup paperSize="9"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104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105</v>
      </c>
      <c r="D9" s="48" t="s">
        <v>106</v>
      </c>
    </row>
    <row r="10" spans="2:13" x14ac:dyDescent="0.2">
      <c r="B10" s="51" t="s">
        <v>68</v>
      </c>
      <c r="C10" s="50" t="s">
        <v>107</v>
      </c>
      <c r="D10" s="52" t="s">
        <v>108</v>
      </c>
    </row>
    <row r="11" spans="2:13" x14ac:dyDescent="0.2">
      <c r="B11" t="s">
        <v>42</v>
      </c>
    </row>
  </sheetData>
  <sheetProtection sheet="1" objects="1"/>
  <mergeCells count="3">
    <mergeCell ref="C2:D2"/>
    <mergeCell ref="C8:D8"/>
    <mergeCell ref="C7:D7"/>
  </mergeCells>
  <hyperlinks>
    <hyperlink ref="C2:J2" location="TOC!A1" display="TOC" xr:uid="{00000000-0004-0000-1100-000000000000}"/>
    <hyperlink ref="C2" location="'Table of contents'!A1" display="Table of Contents" xr:uid="{00000000-0004-0000-1100-000001000000}"/>
  </hyperlinks>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109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110</v>
      </c>
      <c r="D9" s="48" t="s">
        <v>111</v>
      </c>
    </row>
    <row r="10" spans="2:13" x14ac:dyDescent="0.2">
      <c r="B10" s="51" t="s">
        <v>68</v>
      </c>
      <c r="C10" s="50" t="s">
        <v>112</v>
      </c>
      <c r="D10" s="52" t="s">
        <v>113</v>
      </c>
    </row>
    <row r="11" spans="2:13" x14ac:dyDescent="0.2">
      <c r="B11" t="s">
        <v>42</v>
      </c>
    </row>
  </sheetData>
  <sheetProtection sheet="1" objects="1"/>
  <mergeCells count="3">
    <mergeCell ref="C2:D2"/>
    <mergeCell ref="C8:D8"/>
    <mergeCell ref="C7:D7"/>
  </mergeCells>
  <hyperlinks>
    <hyperlink ref="C2:J2" location="TOC!A1" display="TOC" xr:uid="{00000000-0004-0000-1200-000000000000}"/>
    <hyperlink ref="C2" location="'Table of contents'!A1" display="Table of Contents" xr:uid="{00000000-0004-0000-1200-000001000000}"/>
  </hyperlink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5E83"/>
  </sheetPr>
  <dimension ref="B1:D50"/>
  <sheetViews>
    <sheetView showGridLines="0" zoomScaleNormal="100" workbookViewId="0"/>
  </sheetViews>
  <sheetFormatPr defaultColWidth="11.42578125" defaultRowHeight="10.199999999999999" x14ac:dyDescent="0.2"/>
  <cols>
    <col min="1" max="1" width="1.42578125" customWidth="1"/>
    <col min="2" max="2" width="3.85546875" customWidth="1"/>
    <col min="3" max="3" width="139.140625" customWidth="1"/>
    <col min="4" max="4" width="2.85546875" customWidth="1"/>
  </cols>
  <sheetData>
    <row r="1" spans="2:4" ht="9" customHeight="1" x14ac:dyDescent="0.2"/>
    <row r="2" spans="2:4" ht="39.9" customHeight="1" x14ac:dyDescent="0.2">
      <c r="B2" s="53" t="s">
        <v>2</v>
      </c>
      <c r="C2" s="54"/>
      <c r="D2" s="54"/>
    </row>
    <row r="3" spans="2:4" x14ac:dyDescent="0.2">
      <c r="B3" s="20"/>
      <c r="D3" s="22"/>
    </row>
    <row r="4" spans="2:4" ht="12" customHeight="1" x14ac:dyDescent="0.2">
      <c r="B4" s="18">
        <v>1</v>
      </c>
      <c r="C4" s="15" t="s">
        <v>7</v>
      </c>
      <c r="D4" s="22"/>
    </row>
    <row r="5" spans="2:4" ht="12" customHeight="1" x14ac:dyDescent="0.2">
      <c r="B5" s="18">
        <v>2</v>
      </c>
      <c r="C5" s="15" t="s">
        <v>8</v>
      </c>
      <c r="D5" s="22"/>
    </row>
    <row r="6" spans="2:4" ht="12" customHeight="1" x14ac:dyDescent="0.2">
      <c r="B6" s="18">
        <v>3</v>
      </c>
      <c r="C6" s="15" t="s">
        <v>9</v>
      </c>
      <c r="D6" s="22"/>
    </row>
    <row r="7" spans="2:4" x14ac:dyDescent="0.2">
      <c r="B7" s="18">
        <v>4</v>
      </c>
      <c r="C7" s="16" t="str">
        <f>HYPERLINK("#'Meas131000'!A1", "Measure 131000 - Antenatal care satisfaction rating, ACT Maternity Experience Survey respondents, 2024-2025")</f>
        <v>Measure 131000 - Antenatal care satisfaction rating, ACT Maternity Experience Survey respondents, 2024-2025</v>
      </c>
      <c r="D7" s="22"/>
    </row>
    <row r="8" spans="2:4" x14ac:dyDescent="0.2">
      <c r="B8" s="18">
        <v>5</v>
      </c>
      <c r="C8" s="16" t="str">
        <f>HYPERLINK("#'Meas131001'!A1", "Measure 131001 - Care during labour satisfaction rating, ACT Maternity Experience Survey respondents, 2024-2025")</f>
        <v>Measure 131001 - Care during labour satisfaction rating, ACT Maternity Experience Survey respondents, 2024-2025</v>
      </c>
      <c r="D8" s="22"/>
    </row>
    <row r="9" spans="2:4" x14ac:dyDescent="0.2">
      <c r="B9" s="18">
        <v>6</v>
      </c>
      <c r="C9" s="16" t="str">
        <f>HYPERLINK("#'Meas131002'!A1", "Measure 131002 - Birthing experience satisfaction rating, ACT Maternity Experience Survey respondents, 2024-2025")</f>
        <v>Measure 131002 - Birthing experience satisfaction rating, ACT Maternity Experience Survey respondents, 2024-2025</v>
      </c>
      <c r="D9" s="22"/>
    </row>
    <row r="10" spans="2:4" x14ac:dyDescent="0.2">
      <c r="B10" s="18">
        <v>7</v>
      </c>
      <c r="C10" s="16" t="str">
        <f>HYPERLINK("#'Meas131003'!A1", "Measure 131003 - Post-birth care satisfaction rating, ACT Maternity Experience Survey respondents, 2024-2025")</f>
        <v>Measure 131003 - Post-birth care satisfaction rating, ACT Maternity Experience Survey respondents, 2024-2025</v>
      </c>
      <c r="D10" s="22"/>
    </row>
    <row r="11" spans="2:4" x14ac:dyDescent="0.2">
      <c r="B11" s="18">
        <v>8</v>
      </c>
      <c r="C11" s="16" t="str">
        <f>HYPERLINK("#'Meas131005'!A1", "Measure 131005 - Antenatal professionals listened to any views or concerns, ACT Maternity Experience Survey respondents, 2024-2025")</f>
        <v>Measure 131005 - Antenatal professionals listened to any views or concerns, ACT Maternity Experience Survey respondents, 2024-2025</v>
      </c>
      <c r="D11" s="22"/>
    </row>
    <row r="12" spans="2:4" x14ac:dyDescent="0.2">
      <c r="B12" s="18">
        <v>9</v>
      </c>
      <c r="C12" s="16" t="str">
        <f>HYPERLINK("#'Meas131007'!A1", "Measure 131007 - Antenatal professional support for any worries or fears, ACT Maternity Experience Survey respondents, 2024-2025")</f>
        <v>Measure 131007 - Antenatal professional support for any worries or fears, ACT Maternity Experience Survey respondents, 2024-2025</v>
      </c>
      <c r="D12" s="22"/>
    </row>
    <row r="13" spans="2:4" x14ac:dyDescent="0.2">
      <c r="B13" s="18">
        <v>10</v>
      </c>
      <c r="C13" s="16" t="str">
        <f>HYPERLINK("#'Meas131008'!A1", "Measure 131008 - Birthing parent involved in birthing decisions, ACT Maternity Experience Survey respondents, 2024-2025")</f>
        <v>Measure 131008 - Birthing parent involved in birthing decisions, ACT Maternity Experience Survey respondents, 2024-2025</v>
      </c>
      <c r="D13" s="22"/>
    </row>
    <row r="14" spans="2:4" x14ac:dyDescent="0.2">
      <c r="B14" s="18">
        <v>11</v>
      </c>
      <c r="C14" s="16" t="str">
        <f>HYPERLINK("#'Meas131009'!A1", "Measure 131009 - Birthing companion involved as much as they wanted to be, ACT Maternity Experience Survey respondents, 2024-2025")</f>
        <v>Measure 131009 - Birthing companion involved as much as they wanted to be, ACT Maternity Experience Survey respondents, 2024-2025</v>
      </c>
      <c r="D14" s="22"/>
    </row>
    <row r="15" spans="2:4" x14ac:dyDescent="0.2">
      <c r="B15" s="18">
        <v>12</v>
      </c>
      <c r="C15" s="16" t="str">
        <f>HYPERLINK("#'Meas131010'!A1", "Measure 131010 - Option to decline an intervention during birth, ACT Maternity Experience Survey respondents, 2024-2025")</f>
        <v>Measure 131010 - Option to decline an intervention during birth, ACT Maternity Experience Survey respondents, 2024-2025</v>
      </c>
      <c r="D15" s="22"/>
    </row>
    <row r="16" spans="2:4" x14ac:dyDescent="0.2">
      <c r="B16" s="18">
        <v>13</v>
      </c>
      <c r="C16" s="16" t="str">
        <f>HYPERLINK("#'Meas131011'!A1", "Measure 131011 - Treated with respect and dignity during labour and/or birth, ACT Maternity Experience Survey respondents, 2024-2025")</f>
        <v>Measure 131011 - Treated with respect and dignity during labour and/or birth, ACT Maternity Experience Survey respondents, 2024-2025</v>
      </c>
      <c r="D16" s="22"/>
    </row>
    <row r="17" spans="2:4" x14ac:dyDescent="0.2">
      <c r="B17" s="18">
        <v>14</v>
      </c>
      <c r="C17" s="16" t="str">
        <f>HYPERLINK("#'Meas131012'!A1", "Measure 131012 - Had enough say about pain management and/or comfort options, ACT Maternity Experience Survey respondents, 2024-2025")</f>
        <v>Measure 131012 - Had enough say about pain management and/or comfort options, ACT Maternity Experience Survey respondents, 2024-2025</v>
      </c>
      <c r="D17" s="22"/>
    </row>
    <row r="18" spans="2:4" x14ac:dyDescent="0.2">
      <c r="B18" s="18">
        <v>15</v>
      </c>
      <c r="C18" s="16" t="str">
        <f>HYPERLINK("#'Meas131013'!A1", "Measure 131013 - Had someone to turn to for practical support, ACT Maternity Experience Survey respondents, 2024-2025")</f>
        <v>Measure 131013 - Had someone to turn to for practical support, ACT Maternity Experience Survey respondents, 2024-2025</v>
      </c>
      <c r="D18" s="22"/>
    </row>
    <row r="19" spans="2:4" x14ac:dyDescent="0.2">
      <c r="B19" s="18">
        <v>16</v>
      </c>
      <c r="C19" s="16" t="str">
        <f>HYPERLINK("#'Meas131014'!A1", "Measure 131014 - Had someone to turn to for emotional support, ACT Maternity Experience Survey respondents, 2024-2025")</f>
        <v>Measure 131014 - Had someone to turn to for emotional support, ACT Maternity Experience Survey respondents, 2024-2025</v>
      </c>
      <c r="D19" s="22"/>
    </row>
    <row r="20" spans="2:4" x14ac:dyDescent="0.2">
      <c r="B20" s="18">
        <v>17</v>
      </c>
      <c r="C20" s="16" t="str">
        <f>HYPERLINK("#'Meas131015'!A1", "Measure 131015 - Health professional support for physical recovery, ACT Maternity Experience Survey respondents, 2024-2025")</f>
        <v>Measure 131015 - Health professional support for physical recovery, ACT Maternity Experience Survey respondents, 2024-2025</v>
      </c>
      <c r="D20" s="22"/>
    </row>
    <row r="21" spans="2:4" x14ac:dyDescent="0.2">
      <c r="B21" s="18">
        <v>18</v>
      </c>
      <c r="C21" s="16" t="str">
        <f>HYPERLINK("#'Meas131016'!A1", "Measure 131016 - Health professional support for any emotional changes experienced, ACT Maternity Experience Survey respondents, 2024-2025")</f>
        <v>Measure 131016 - Health professional support for any emotional changes experienced, ACT Maternity Experience Survey respondents, 2024-2025</v>
      </c>
      <c r="D21" s="22"/>
    </row>
    <row r="22" spans="2:4" x14ac:dyDescent="0.2">
      <c r="B22" s="18">
        <v>19</v>
      </c>
      <c r="C22" s="16" t="str">
        <f>HYPERLINK("#'Meas131018'!A1", "Measure 131018 - Health professional support with breastfeeding, ACT Maternity Experience Survey respondents, 2024-2025")</f>
        <v>Measure 131018 - Health professional support with breastfeeding, ACT Maternity Experience Survey respondents, 2024-2025</v>
      </c>
      <c r="D22" s="22"/>
    </row>
    <row r="23" spans="2:4" x14ac:dyDescent="0.2">
      <c r="B23" s="18">
        <v>20</v>
      </c>
      <c r="C23" s="16" t="str">
        <f>HYPERLINK("#'Meas131019'!A1", "Measure 131019 - Able to get help/advice from health professionals when needed, ACT Maternity Experience Survey respondents, 2024-2025")</f>
        <v>Measure 131019 - Able to get help/advice from health professionals when needed, ACT Maternity Experience Survey respondents, 2024-2025</v>
      </c>
      <c r="D23" s="22"/>
    </row>
    <row r="24" spans="2:4" x14ac:dyDescent="0.2">
      <c r="B24" s="18">
        <v>21</v>
      </c>
      <c r="C24" s="16" t="str">
        <f>HYPERLINK("#'Meas131020'!A1", "Measure 131020 - Postnatal health professionals were kind and caring, ACT Maternity Experience Survey respondents, 2024-2025")</f>
        <v>Measure 131020 - Postnatal health professionals were kind and caring, ACT Maternity Experience Survey respondents, 2024-2025</v>
      </c>
      <c r="D24" s="22"/>
    </row>
    <row r="25" spans="2:4" x14ac:dyDescent="0.2">
      <c r="B25" s="18">
        <v>22</v>
      </c>
      <c r="C25" s="16" t="str">
        <f>HYPERLINK("#'Meas131021'!A1", "Measure 131021 - Health professionals respected my decisions about how to feed baby, ACT Maternity Experience Survey respondents, 2024-2025")</f>
        <v>Measure 131021 - Health professionals respected my decisions about how to feed baby, ACT Maternity Experience Survey respondents, 2024-2025</v>
      </c>
      <c r="D25" s="22"/>
    </row>
    <row r="26" spans="2:4" x14ac:dyDescent="0.2">
      <c r="B26" s="18">
        <v>23</v>
      </c>
      <c r="C26" s="16" t="str">
        <f>HYPERLINK("#'Meas131023'!A1", "Measure 131023 - Received antenatal care, ACT Maternity Experience Survey respondents, 2024-2025")</f>
        <v>Measure 131023 - Received antenatal care, ACT Maternity Experience Survey respondents, 2024-2025</v>
      </c>
      <c r="D26" s="22"/>
    </row>
    <row r="27" spans="2:4" x14ac:dyDescent="0.2">
      <c r="B27" s="18">
        <v>24</v>
      </c>
      <c r="C27" s="16" t="str">
        <f>HYPERLINK("#'Meas131024'!A1", "Measure 131024 - Experienced a clear and easy pathway to maternity care provider, ACT Maternity Experience Survey respondents, 2024-2025")</f>
        <v>Measure 131024 - Experienced a clear and easy pathway to maternity care provider, ACT Maternity Experience Survey respondents, 2024-2025</v>
      </c>
      <c r="D27" s="22"/>
    </row>
    <row r="28" spans="2:4" x14ac:dyDescent="0.2">
      <c r="B28" s="18">
        <v>25</v>
      </c>
      <c r="C28" s="16" t="str">
        <f>HYPERLINK("#'Meas131025'!A1", "Measure 131025 - Usually able to get a suitable appointment time for antenatal care, ACT Maternity Experience Survey respondents, 2024-2025")</f>
        <v>Measure 131025 - Usually able to get a suitable appointment time for antenatal care, ACT Maternity Experience Survey respondents, 2024-2025</v>
      </c>
      <c r="D28" s="22"/>
    </row>
    <row r="29" spans="2:4" x14ac:dyDescent="0.2">
      <c r="B29" s="18">
        <v>26</v>
      </c>
      <c r="C29" s="16" t="str">
        <f>HYPERLINK("#'Meas131026'!A1", "Measure 131026 - Acceptable antenatal care appointment wait time, ACT Maternity Experience Survey respondents, 2024-2025")</f>
        <v>Measure 131026 - Acceptable antenatal care appointment wait time, ACT Maternity Experience Survey respondents, 2024-2025</v>
      </c>
      <c r="D29" s="22"/>
    </row>
    <row r="30" spans="2:4" x14ac:dyDescent="0.2">
      <c r="B30" s="18">
        <v>27</v>
      </c>
      <c r="C30" s="16" t="str">
        <f>HYPERLINK("#'Meas131027'!A1", "Measure 131027 - How well organised was antenatal care, ACT Maternity Experience Survey respondents, 2024-2025")</f>
        <v>Measure 131027 - How well organised was antenatal care, ACT Maternity Experience Survey respondents, 2024-2025</v>
      </c>
      <c r="D30" s="22"/>
    </row>
    <row r="31" spans="2:4" x14ac:dyDescent="0.2">
      <c r="B31" s="18">
        <v>28</v>
      </c>
      <c r="C31" s="16" t="str">
        <f>HYPERLINK("#'Meas131028'!A1", "Measure 131028 - Antenatal professionals discussed what was important to me, ACT Maternity Experience Survey respondents, 2024-2025")</f>
        <v>Measure 131028 - Antenatal professionals discussed what was important to me, ACT Maternity Experience Survey respondents, 2024-2025</v>
      </c>
      <c r="D31" s="22"/>
    </row>
    <row r="32" spans="2:4" x14ac:dyDescent="0.2">
      <c r="B32" s="18">
        <v>29</v>
      </c>
      <c r="C32" s="16" t="str">
        <f>HYPERLINK("#'Meas131029'!A1", "Measure 131029 - Antenatal professionals gave enough information on physical changes to my body, ACT Maternity Experience Survey respondents, 2024-2025")</f>
        <v>Measure 131029 - Antenatal professionals gave enough information on physical changes to my body, ACT Maternity Experience Survey respondents, 2024-2025</v>
      </c>
      <c r="D32" s="22"/>
    </row>
    <row r="33" spans="2:4" x14ac:dyDescent="0.2">
      <c r="B33" s="18">
        <v>30</v>
      </c>
      <c r="C33" s="16" t="str">
        <f>HYPERLINK("#'Meas131030'!A1", "Measure 131030 - Antenatal care sufficiently prepared me for labour and birth, ACT Maternity Experience Survey respondents, 2024-2025")</f>
        <v>Measure 131030 - Antenatal care sufficiently prepared me for labour and birth, ACT Maternity Experience Survey respondents, 2024-2025</v>
      </c>
      <c r="D33" s="22"/>
    </row>
    <row r="34" spans="2:4" x14ac:dyDescent="0.2">
      <c r="B34" s="18">
        <v>31</v>
      </c>
      <c r="C34" s="16" t="str">
        <f>HYPERLINK("#'Meas131031'!A1", "Measure 131031 - Antenatal professionals gave enough information on pain management during labour, ACT Maternity Experience Survey respondents, 2024-2025")</f>
        <v>Measure 131031 - Antenatal professionals gave enough information on pain management during labour, ACT Maternity Experience Survey respondents, 2024-2025</v>
      </c>
      <c r="D34" s="22"/>
    </row>
    <row r="35" spans="2:4" x14ac:dyDescent="0.2">
      <c r="B35" s="18">
        <v>32</v>
      </c>
      <c r="C35" s="16" t="str">
        <f>HYPERLINK("#'Meas131032'!A1", "Measure 131032 - Antenatal professionals explain possible risks and options for labour, ACT Maternity Experience Survey respondents, 2024-2025")</f>
        <v>Measure 131032 - Antenatal professionals explain possible risks and options for labour, ACT Maternity Experience Survey respondents, 2024-2025</v>
      </c>
      <c r="D35" s="22"/>
    </row>
    <row r="36" spans="2:4" x14ac:dyDescent="0.2">
      <c r="B36" s="18">
        <v>33</v>
      </c>
      <c r="C36" s="16" t="str">
        <f>HYPERLINK("#'Meas131033'!A1", "Measure 131033 - Was able to move around and choose a comfortable position during labour, ACT Maternity Experience Survey respondents, 2024-2025")</f>
        <v>Measure 131033 - Was able to move around and choose a comfortable position during labour, ACT Maternity Experience Survey respondents, 2024-2025</v>
      </c>
      <c r="D36" s="22"/>
    </row>
    <row r="37" spans="2:4" x14ac:dyDescent="0.2">
      <c r="B37" s="18">
        <v>34</v>
      </c>
      <c r="C37" s="16" t="str">
        <f>HYPERLINK("#'Meas131034'!A1", "Measure 131034 - Had the opportunity to discuss your labour afterwards with health professionals, ACT Maternity Experience Survey respondents, 2024-2025")</f>
        <v>Measure 131034 - Had the opportunity to discuss your labour afterwards with health professionals, ACT Maternity Experience Survey respondents, 2024-2025</v>
      </c>
      <c r="D37" s="22"/>
    </row>
    <row r="38" spans="2:4" x14ac:dyDescent="0.2">
      <c r="B38" s="18">
        <v>35</v>
      </c>
      <c r="C38" s="16" t="str">
        <f>HYPERLINK("#'Meas131035'!A1", "Measure 131035 - Thought the health professionals did everything they could to help manage pain, ACT Maternity Experience Survey respondents, 2024-2025")</f>
        <v>Measure 131035 - Thought the health professionals did everything they could to help manage pain, ACT Maternity Experience Survey respondents, 2024-2025</v>
      </c>
      <c r="D38" s="22"/>
    </row>
    <row r="39" spans="2:4" x14ac:dyDescent="0.2">
      <c r="B39" s="18">
        <v>36</v>
      </c>
      <c r="C39" s="16" t="str">
        <f>HYPERLINK("#'Meas131036'!A1", "Measure 131036 - Hospital cleanliness, ACT Maternity Experience Survey respondents, 2024-2025")</f>
        <v>Measure 131036 - Hospital cleanliness, ACT Maternity Experience Survey respondents, 2024-2025</v>
      </c>
      <c r="D39" s="22"/>
    </row>
    <row r="40" spans="2:4" x14ac:dyDescent="0.2">
      <c r="B40" s="18">
        <v>37</v>
      </c>
      <c r="C40" s="16" t="str">
        <f>HYPERLINK("#'Meas131037'!A1", "Measure 131037 - Access to food while in hospital when needed, ACT Maternity Experience Survey respondents, 2024-2025")</f>
        <v>Measure 131037 - Access to food while in hospital when needed, ACT Maternity Experience Survey respondents, 2024-2025</v>
      </c>
      <c r="D40" s="22"/>
    </row>
    <row r="41" spans="2:4" x14ac:dyDescent="0.2">
      <c r="B41" s="18">
        <v>38</v>
      </c>
      <c r="C41" s="16" t="str">
        <f>HYPERLINK("#'Meas131038'!A1", "Measure 131038 - Hospital food rating, percentage of respondents using ACT maternity services, 2024-2025")</f>
        <v>Measure 131038 - Hospital food rating, percentage of respondents using ACT maternity services, 2024-2025</v>
      </c>
      <c r="D41" s="22"/>
    </row>
    <row r="42" spans="2:4" x14ac:dyDescent="0.2">
      <c r="B42" s="18">
        <v>39</v>
      </c>
      <c r="C42" s="16" t="str">
        <f>HYPERLINK("#'Meas131043'!A1", "Measure 131043 - Confidence and trust in labour professionals, ACT Maternity Experience Survey respondents, 2024-2025")</f>
        <v>Measure 131043 - Confidence and trust in labour professionals, ACT Maternity Experience Survey respondents, 2024-2025</v>
      </c>
      <c r="D42" s="22"/>
    </row>
    <row r="43" spans="2:4" x14ac:dyDescent="0.2">
      <c r="B43" s="18">
        <v>40</v>
      </c>
      <c r="C43" s="16" t="str">
        <f>HYPERLINK("#'Meas131047'!A1", "Measure 131047 - Experienced a clear and easy pathway from maternity care provider to other services, ACT Maternity Experience Survey respondents, 2024-2025")</f>
        <v>Measure 131047 - Experienced a clear and easy pathway from maternity care provider to other services, ACT Maternity Experience Survey respondents, 2024-2025</v>
      </c>
      <c r="D43" s="22"/>
    </row>
    <row r="44" spans="2:4" x14ac:dyDescent="0.2">
      <c r="B44" s="18">
        <v>41</v>
      </c>
      <c r="C44" s="16" t="str">
        <f>HYPERLINK("#'Meas131048'!A1", "Measure 131048 - Health professionals demonstated how to care for baby, ACT Maternity Experience Survey respondents, 2024-2025")</f>
        <v>Measure 131048 - Health professionals demonstated how to care for baby, ACT Maternity Experience Survey respondents, 2024-2025</v>
      </c>
      <c r="D44" s="22"/>
    </row>
    <row r="45" spans="2:4" x14ac:dyDescent="0.2">
      <c r="B45" s="18">
        <v>42</v>
      </c>
      <c r="C45" s="16" t="str">
        <f>HYPERLINK("#'Meas131049'!A1", "Measure 131049 - Contradictory advice regarding care for yourself/baby by health professionals, ACT Maternity Experience Survey respondents, 2024-2025")</f>
        <v>Measure 131049 - Contradictory advice regarding care for yourself/baby by health professionals, ACT Maternity Experience Survey respondents, 2024-2025</v>
      </c>
      <c r="D45" s="22"/>
    </row>
    <row r="46" spans="2:4" x14ac:dyDescent="0.2">
      <c r="B46" s="18">
        <v>43</v>
      </c>
      <c r="C46" s="16" t="str">
        <f>HYPERLINK("#'Meas131050'!A1", "Measure 131050 - Given enough information about how to care for yourself and baby at home, ACT Maternity Experience Survey respondents, 2024-2025")</f>
        <v>Measure 131050 - Given enough information about how to care for yourself and baby at home, ACT Maternity Experience Survey respondents, 2024-2025</v>
      </c>
      <c r="D46" s="22"/>
    </row>
    <row r="47" spans="2:4" x14ac:dyDescent="0.2">
      <c r="B47" s="18">
        <v>44</v>
      </c>
      <c r="C47" s="16" t="str">
        <f>HYPERLINK("#'Meas131051'!A1", "Measure 131051 - Told who to contact if worried about your health/baby's health, ACT Maternity Experience Survey respondents, 2024-2025")</f>
        <v>Measure 131051 - Told who to contact if worried about your health/baby's health, ACT Maternity Experience Survey respondents, 2024-2025</v>
      </c>
      <c r="D47" s="22"/>
    </row>
    <row r="48" spans="2:4" x14ac:dyDescent="0.2">
      <c r="B48" s="18">
        <v>45</v>
      </c>
      <c r="C48" s="16" t="str">
        <f>HYPERLINK("#'Meas131052'!A1", "Measure 131052 - Postnatal care health professionals listened to any views or concerns you had, ACT Maternity Experience Survey respondents, 2024-2025")</f>
        <v>Measure 131052 - Postnatal care health professionals listened to any views or concerns you had, ACT Maternity Experience Survey respondents, 2024-2025</v>
      </c>
      <c r="D48" s="22"/>
    </row>
    <row r="49" spans="2:4" x14ac:dyDescent="0.2">
      <c r="B49" s="18">
        <v>46</v>
      </c>
      <c r="C49" s="16" t="str">
        <f>HYPERLINK("#'Meas131054'!A1", "Measure 131054 - Feeding at six weeks, ACT Maternity Experience Survey respondents, 2024-2025")</f>
        <v>Measure 131054 - Feeding at six weeks, ACT Maternity Experience Survey respondents, 2024-2025</v>
      </c>
      <c r="D49" s="22"/>
    </row>
    <row r="50" spans="2:4" x14ac:dyDescent="0.2">
      <c r="B50" s="19"/>
      <c r="C50" s="17"/>
      <c r="D50" s="21"/>
    </row>
  </sheetData>
  <sheetProtection sheet="1" objects="1"/>
  <mergeCells count="1">
    <mergeCell ref="B2:D2"/>
  </mergeCells>
  <hyperlinks>
    <hyperlink ref="C4" location="'Gender and sex'!A1" display="Technical notes: Gender and sex" xr:uid="{00000000-0004-0000-0100-000000000000}"/>
    <hyperlink ref="C5" location="'About the data'!A1" display="Technical notes: About the data" xr:uid="{00000000-0004-0000-0100-000001000000}"/>
    <hyperlink ref="C6" location="'Definitions'!A1" display="Technical notes: Definitions"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114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115</v>
      </c>
      <c r="D9" s="48" t="s">
        <v>116</v>
      </c>
    </row>
    <row r="10" spans="2:13" x14ac:dyDescent="0.2">
      <c r="B10" s="51" t="s">
        <v>68</v>
      </c>
      <c r="C10" s="50" t="s">
        <v>117</v>
      </c>
      <c r="D10" s="52" t="s">
        <v>118</v>
      </c>
    </row>
    <row r="11" spans="2:13" x14ac:dyDescent="0.2">
      <c r="B11" t="s">
        <v>42</v>
      </c>
    </row>
  </sheetData>
  <sheetProtection sheet="1" objects="1"/>
  <mergeCells count="3">
    <mergeCell ref="C2:D2"/>
    <mergeCell ref="C8:D8"/>
    <mergeCell ref="C7:D7"/>
  </mergeCells>
  <hyperlinks>
    <hyperlink ref="C2:J2" location="TOC!A1" display="TOC" xr:uid="{00000000-0004-0000-1300-000000000000}"/>
    <hyperlink ref="C2" location="'Table of contents'!A1" display="Table of Contents" xr:uid="{00000000-0004-0000-1300-000001000000}"/>
  </hyperlinks>
  <pageMargins left="0.7" right="0.7" top="0.75" bottom="0.75" header="0.3" footer="0.3"/>
  <pageSetup paperSize="9"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119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120</v>
      </c>
      <c r="D9" s="48" t="s">
        <v>121</v>
      </c>
    </row>
    <row r="10" spans="2:13" x14ac:dyDescent="0.2">
      <c r="B10" s="51" t="s">
        <v>68</v>
      </c>
      <c r="C10" s="50" t="s">
        <v>122</v>
      </c>
      <c r="D10" s="52" t="s">
        <v>123</v>
      </c>
    </row>
    <row r="11" spans="2:13" x14ac:dyDescent="0.2">
      <c r="B11" t="s">
        <v>42</v>
      </c>
    </row>
  </sheetData>
  <sheetProtection sheet="1" objects="1"/>
  <mergeCells count="3">
    <mergeCell ref="C2:D2"/>
    <mergeCell ref="C8:D8"/>
    <mergeCell ref="C7:D7"/>
  </mergeCells>
  <hyperlinks>
    <hyperlink ref="C2:J2" location="TOC!A1" display="TOC" xr:uid="{00000000-0004-0000-1400-000000000000}"/>
    <hyperlink ref="C2" location="'Table of contents'!A1" display="Table of Contents" xr:uid="{00000000-0004-0000-1400-000001000000}"/>
  </hyperlinks>
  <pageMargins left="0.7" right="0.7" top="0.75" bottom="0.75" header="0.3" footer="0.3"/>
  <pageSetup paperSize="9" orientation="portrait"/>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124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125</v>
      </c>
      <c r="D9" s="48" t="s">
        <v>126</v>
      </c>
    </row>
    <row r="10" spans="2:13" x14ac:dyDescent="0.2">
      <c r="B10" s="51" t="s">
        <v>68</v>
      </c>
      <c r="C10" s="50" t="s">
        <v>127</v>
      </c>
      <c r="D10" s="52" t="s">
        <v>128</v>
      </c>
    </row>
    <row r="11" spans="2:13" x14ac:dyDescent="0.2">
      <c r="B11" t="s">
        <v>42</v>
      </c>
    </row>
  </sheetData>
  <sheetProtection sheet="1" objects="1"/>
  <mergeCells count="3">
    <mergeCell ref="C2:D2"/>
    <mergeCell ref="C8:D8"/>
    <mergeCell ref="C7:D7"/>
  </mergeCells>
  <hyperlinks>
    <hyperlink ref="C2:J2" location="TOC!A1" display="TOC" xr:uid="{00000000-0004-0000-1500-000000000000}"/>
    <hyperlink ref="C2" location="'Table of contents'!A1" display="Table of Contents" xr:uid="{00000000-0004-0000-1500-000001000000}"/>
  </hyperlinks>
  <pageMargins left="0.7" right="0.7" top="0.75" bottom="0.75" header="0.3" footer="0.3"/>
  <pageSetup paperSize="9" orientation="portrait"/>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129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105</v>
      </c>
      <c r="D9" s="48" t="s">
        <v>130</v>
      </c>
    </row>
    <row r="10" spans="2:13" x14ac:dyDescent="0.2">
      <c r="B10" s="51" t="s">
        <v>68</v>
      </c>
      <c r="C10" s="50" t="s">
        <v>107</v>
      </c>
      <c r="D10" s="52" t="s">
        <v>131</v>
      </c>
    </row>
    <row r="11" spans="2:13" x14ac:dyDescent="0.2">
      <c r="B11" t="s">
        <v>42</v>
      </c>
    </row>
  </sheetData>
  <sheetProtection sheet="1" objects="1"/>
  <mergeCells count="3">
    <mergeCell ref="C2:D2"/>
    <mergeCell ref="C8:D8"/>
    <mergeCell ref="C7:D7"/>
  </mergeCells>
  <hyperlinks>
    <hyperlink ref="C2:J2" location="TOC!A1" display="TOC" xr:uid="{00000000-0004-0000-1600-000000000000}"/>
    <hyperlink ref="C2" location="'Table of contents'!A1" display="Table of Contents" xr:uid="{00000000-0004-0000-1600-000001000000}"/>
  </hyperlinks>
  <pageMargins left="0.7" right="0.7" top="0.75" bottom="0.75" header="0.3" footer="0.3"/>
  <pageSetup paperSize="9" orientation="portrait"/>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132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133</v>
      </c>
      <c r="D9" s="48" t="s">
        <v>134</v>
      </c>
    </row>
    <row r="10" spans="2:13" x14ac:dyDescent="0.2">
      <c r="B10" s="51" t="s">
        <v>68</v>
      </c>
      <c r="C10" s="50" t="s">
        <v>135</v>
      </c>
      <c r="D10" s="52" t="s">
        <v>136</v>
      </c>
    </row>
    <row r="11" spans="2:13" x14ac:dyDescent="0.2">
      <c r="B11" t="s">
        <v>42</v>
      </c>
    </row>
  </sheetData>
  <sheetProtection sheet="1" objects="1"/>
  <mergeCells count="3">
    <mergeCell ref="C2:D2"/>
    <mergeCell ref="C8:D8"/>
    <mergeCell ref="C7:D7"/>
  </mergeCells>
  <hyperlinks>
    <hyperlink ref="C2:J2" location="TOC!A1" display="TOC" xr:uid="{00000000-0004-0000-1700-000000000000}"/>
    <hyperlink ref="C2" location="'Table of contents'!A1" display="Table of Contents" xr:uid="{00000000-0004-0000-1700-000001000000}"/>
  </hyperlinks>
  <pageMargins left="0.7" right="0.7" top="0.75" bottom="0.75" header="0.3" footer="0.3"/>
  <pageSetup paperSize="9"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137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138</v>
      </c>
      <c r="D9" s="48" t="s">
        <v>139</v>
      </c>
    </row>
    <row r="10" spans="2:13" x14ac:dyDescent="0.2">
      <c r="B10" s="51" t="s">
        <v>68</v>
      </c>
      <c r="C10" s="50" t="s">
        <v>140</v>
      </c>
      <c r="D10" s="52" t="s">
        <v>141</v>
      </c>
    </row>
    <row r="11" spans="2:13" x14ac:dyDescent="0.2">
      <c r="B11" t="s">
        <v>42</v>
      </c>
    </row>
  </sheetData>
  <sheetProtection sheet="1" objects="1"/>
  <mergeCells count="3">
    <mergeCell ref="C2:D2"/>
    <mergeCell ref="C8:D8"/>
    <mergeCell ref="C7:D7"/>
  </mergeCells>
  <hyperlinks>
    <hyperlink ref="C2:J2" location="TOC!A1" display="TOC" xr:uid="{00000000-0004-0000-1800-000000000000}"/>
    <hyperlink ref="C2" location="'Table of contents'!A1" display="Table of Contents" xr:uid="{00000000-0004-0000-1800-000001000000}"/>
  </hyperlinks>
  <pageMargins left="0.7" right="0.7" top="0.75" bottom="0.75" header="0.3" footer="0.3"/>
  <pageSetup paperSize="9" orientation="portrait"/>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142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143</v>
      </c>
      <c r="D9" s="48" t="s">
        <v>144</v>
      </c>
    </row>
    <row r="10" spans="2:13" x14ac:dyDescent="0.2">
      <c r="B10" s="51" t="s">
        <v>68</v>
      </c>
      <c r="C10" s="50" t="s">
        <v>145</v>
      </c>
      <c r="D10" s="52" t="s">
        <v>146</v>
      </c>
    </row>
    <row r="11" spans="2:13" x14ac:dyDescent="0.2">
      <c r="B11" t="s">
        <v>42</v>
      </c>
    </row>
  </sheetData>
  <sheetProtection sheet="1" objects="1"/>
  <mergeCells count="3">
    <mergeCell ref="C2:D2"/>
    <mergeCell ref="C8:D8"/>
    <mergeCell ref="C7:D7"/>
  </mergeCells>
  <hyperlinks>
    <hyperlink ref="C2:J2" location="TOC!A1" display="TOC" xr:uid="{00000000-0004-0000-1900-000000000000}"/>
    <hyperlink ref="C2" location="'Table of contents'!A1" display="Table of Contents" xr:uid="{00000000-0004-0000-1900-000001000000}"/>
  </hyperlinks>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147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148</v>
      </c>
      <c r="D9" s="48" t="s">
        <v>149</v>
      </c>
    </row>
    <row r="10" spans="2:13" x14ac:dyDescent="0.2">
      <c r="B10" s="51" t="s">
        <v>68</v>
      </c>
      <c r="C10" s="50" t="s">
        <v>150</v>
      </c>
      <c r="D10" s="52" t="s">
        <v>151</v>
      </c>
    </row>
    <row r="11" spans="2:13" x14ac:dyDescent="0.2">
      <c r="B11" t="s">
        <v>42</v>
      </c>
    </row>
  </sheetData>
  <sheetProtection sheet="1" objects="1"/>
  <mergeCells count="3">
    <mergeCell ref="C2:D2"/>
    <mergeCell ref="C8:D8"/>
    <mergeCell ref="C7:D7"/>
  </mergeCells>
  <hyperlinks>
    <hyperlink ref="C2:J2" location="TOC!A1" display="TOC" xr:uid="{00000000-0004-0000-1A00-000000000000}"/>
    <hyperlink ref="C2" location="'Table of contents'!A1" display="Table of Contents" xr:uid="{00000000-0004-0000-1A00-000001000000}"/>
  </hyperlinks>
  <pageMargins left="0.7" right="0.7" top="0.75" bottom="0.75" header="0.3" footer="0.3"/>
  <pageSetup paperSize="9" orientation="portrait"/>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152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153</v>
      </c>
      <c r="C9" s="34" t="s">
        <v>154</v>
      </c>
      <c r="D9" s="48" t="s">
        <v>155</v>
      </c>
    </row>
    <row r="10" spans="2:13" x14ac:dyDescent="0.2">
      <c r="B10" s="42" t="s">
        <v>156</v>
      </c>
      <c r="C10" s="33" t="s">
        <v>157</v>
      </c>
      <c r="D10" s="47" t="s">
        <v>158</v>
      </c>
    </row>
    <row r="11" spans="2:13" x14ac:dyDescent="0.2">
      <c r="B11" s="43" t="s">
        <v>159</v>
      </c>
      <c r="C11" s="35" t="s">
        <v>160</v>
      </c>
      <c r="D11" s="49" t="s">
        <v>161</v>
      </c>
    </row>
    <row r="12" spans="2:13" x14ac:dyDescent="0.2">
      <c r="B12" t="s">
        <v>42</v>
      </c>
    </row>
  </sheetData>
  <sheetProtection sheet="1" objects="1"/>
  <mergeCells count="3">
    <mergeCell ref="C2:D2"/>
    <mergeCell ref="C8:D8"/>
    <mergeCell ref="C7:D7"/>
  </mergeCells>
  <hyperlinks>
    <hyperlink ref="C2:J2" location="TOC!A1" display="TOC" xr:uid="{00000000-0004-0000-1B00-000000000000}"/>
    <hyperlink ref="C2" location="'Table of contents'!A1" display="Table of Contents" xr:uid="{00000000-0004-0000-1B00-000001000000}"/>
  </hyperlinks>
  <pageMargins left="0.7" right="0.7" top="0.75" bottom="0.75" header="0.3" footer="0.3"/>
  <pageSetup paperSize="9" orientation="portrait"/>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162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163</v>
      </c>
      <c r="C9" s="34" t="s">
        <v>164</v>
      </c>
      <c r="D9" s="48" t="s">
        <v>165</v>
      </c>
    </row>
    <row r="10" spans="2:13" x14ac:dyDescent="0.2">
      <c r="B10" s="42" t="s">
        <v>166</v>
      </c>
      <c r="C10" s="33" t="s">
        <v>167</v>
      </c>
      <c r="D10" s="47" t="s">
        <v>168</v>
      </c>
    </row>
    <row r="11" spans="2:13" x14ac:dyDescent="0.2">
      <c r="B11" s="43" t="s">
        <v>169</v>
      </c>
      <c r="C11" s="35" t="s">
        <v>170</v>
      </c>
      <c r="D11" s="49" t="s">
        <v>171</v>
      </c>
    </row>
    <row r="12" spans="2:13" x14ac:dyDescent="0.2">
      <c r="B12" t="s">
        <v>42</v>
      </c>
    </row>
  </sheetData>
  <sheetProtection sheet="1" objects="1"/>
  <mergeCells count="3">
    <mergeCell ref="C2:D2"/>
    <mergeCell ref="C8:D8"/>
    <mergeCell ref="C7:D7"/>
  </mergeCells>
  <hyperlinks>
    <hyperlink ref="C2:J2" location="TOC!A1" display="TOC" xr:uid="{00000000-0004-0000-1C00-000000000000}"/>
    <hyperlink ref="C2" location="'Table of contents'!A1" display="Table of Contents" xr:uid="{00000000-0004-0000-1C00-000001000000}"/>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B1:G18"/>
  <sheetViews>
    <sheetView showGridLines="0" showRowColHeaders="0" zoomScaleNormal="100" workbookViewId="0">
      <selection activeCell="J6" sqref="J6"/>
    </sheetView>
  </sheetViews>
  <sheetFormatPr defaultColWidth="11.42578125" defaultRowHeight="10.199999999999999" x14ac:dyDescent="0.2"/>
  <cols>
    <col min="1" max="1" width="1.42578125" customWidth="1"/>
    <col min="2" max="2" width="2.85546875" customWidth="1"/>
    <col min="3" max="6" width="30.85546875" customWidth="1"/>
    <col min="7" max="7" width="2.85546875" customWidth="1"/>
  </cols>
  <sheetData>
    <row r="1" spans="2:7" ht="9" customHeight="1" x14ac:dyDescent="0.2"/>
    <row r="2" spans="2:7" ht="39.9" customHeight="1" x14ac:dyDescent="0.25">
      <c r="B2" s="5"/>
      <c r="C2" s="4"/>
      <c r="D2" s="59" t="s">
        <v>0</v>
      </c>
      <c r="E2" s="59"/>
      <c r="F2" s="59"/>
      <c r="G2" s="59"/>
    </row>
    <row r="3" spans="2:7" ht="9" customHeight="1" x14ac:dyDescent="0.3">
      <c r="B3" s="1"/>
      <c r="C3" s="12"/>
      <c r="D3" s="13"/>
      <c r="E3" s="13"/>
      <c r="F3" s="13"/>
      <c r="G3" s="2"/>
    </row>
    <row r="4" spans="2:7" ht="25.5" customHeight="1" x14ac:dyDescent="0.25">
      <c r="B4" s="1"/>
      <c r="C4" s="58" t="s">
        <v>1</v>
      </c>
      <c r="D4" s="58"/>
      <c r="E4" s="58"/>
      <c r="F4" s="58"/>
      <c r="G4" s="2"/>
    </row>
    <row r="5" spans="2:7" ht="9" customHeight="1" x14ac:dyDescent="0.25">
      <c r="B5" s="1"/>
      <c r="C5" s="10"/>
      <c r="D5" s="10"/>
      <c r="E5" s="10"/>
      <c r="F5" s="10"/>
      <c r="G5" s="2"/>
    </row>
    <row r="6" spans="2:7" ht="54" customHeight="1" x14ac:dyDescent="0.25">
      <c r="B6" s="1"/>
      <c r="C6" s="58" t="s">
        <v>11</v>
      </c>
      <c r="D6" s="58"/>
      <c r="E6" s="58"/>
      <c r="F6" s="58"/>
      <c r="G6" s="2"/>
    </row>
    <row r="7" spans="2:7" ht="12.75" customHeight="1" x14ac:dyDescent="0.25">
      <c r="B7" s="1"/>
      <c r="C7" s="3" t="s">
        <v>10</v>
      </c>
      <c r="D7" s="10"/>
      <c r="E7" s="10"/>
      <c r="F7" s="10"/>
      <c r="G7" s="2"/>
    </row>
    <row r="8" spans="2:7" ht="9" customHeight="1" x14ac:dyDescent="0.25">
      <c r="B8" s="1"/>
      <c r="C8" s="10"/>
      <c r="D8" s="10"/>
      <c r="E8" s="10"/>
      <c r="F8" s="10"/>
      <c r="G8" s="2"/>
    </row>
    <row r="9" spans="2:7" ht="16.5" customHeight="1" x14ac:dyDescent="0.25">
      <c r="B9" s="1"/>
      <c r="C9" s="60" t="s">
        <v>3</v>
      </c>
      <c r="D9" s="61"/>
      <c r="E9" s="61"/>
      <c r="F9" s="62"/>
      <c r="G9" s="2"/>
    </row>
    <row r="10" spans="2:7" ht="42" customHeight="1" x14ac:dyDescent="0.25">
      <c r="B10" s="1"/>
      <c r="C10" s="55" t="s">
        <v>4</v>
      </c>
      <c r="D10" s="56"/>
      <c r="E10" s="56"/>
      <c r="F10" s="57"/>
      <c r="G10" s="2"/>
    </row>
    <row r="11" spans="2:7" ht="45" customHeight="1" x14ac:dyDescent="0.25">
      <c r="B11" s="1"/>
      <c r="C11" s="55" t="s">
        <v>5</v>
      </c>
      <c r="D11" s="56"/>
      <c r="E11" s="56"/>
      <c r="F11" s="57"/>
      <c r="G11" s="2"/>
    </row>
    <row r="12" spans="2:7" ht="52.5" customHeight="1" x14ac:dyDescent="0.25">
      <c r="B12" s="1"/>
      <c r="C12" s="55" t="s">
        <v>6</v>
      </c>
      <c r="D12" s="56"/>
      <c r="E12" s="56"/>
      <c r="F12" s="57"/>
      <c r="G12" s="2"/>
    </row>
    <row r="13" spans="2:7" ht="9" customHeight="1" x14ac:dyDescent="0.3">
      <c r="B13" s="1"/>
      <c r="C13" s="14"/>
      <c r="D13" s="13"/>
      <c r="E13" s="13"/>
      <c r="F13" s="13"/>
      <c r="G13" s="2"/>
    </row>
    <row r="14" spans="2:7" ht="26.25" customHeight="1" x14ac:dyDescent="0.25">
      <c r="B14" s="1"/>
      <c r="C14" s="58" t="s">
        <v>12</v>
      </c>
      <c r="D14" s="58"/>
      <c r="E14" s="58"/>
      <c r="F14" s="58"/>
      <c r="G14" s="2"/>
    </row>
    <row r="15" spans="2:7" ht="9" customHeight="1" x14ac:dyDescent="0.25">
      <c r="B15" s="1"/>
      <c r="C15" s="58"/>
      <c r="D15" s="58"/>
      <c r="E15" s="58"/>
      <c r="F15" s="58"/>
      <c r="G15" s="2"/>
    </row>
    <row r="16" spans="2:7" ht="9" customHeight="1" x14ac:dyDescent="0.3">
      <c r="B16" s="9"/>
      <c r="C16" s="6"/>
      <c r="D16" s="7"/>
      <c r="E16" s="7"/>
      <c r="F16" s="7"/>
      <c r="G16" s="11"/>
    </row>
    <row r="17" spans="2:7" ht="42" customHeight="1" x14ac:dyDescent="0.25">
      <c r="B17" s="8"/>
      <c r="C17" s="58"/>
      <c r="D17" s="58"/>
      <c r="E17" s="58"/>
      <c r="F17" s="58"/>
      <c r="G17" s="8"/>
    </row>
    <row r="18" spans="2:7" ht="9" customHeight="1" x14ac:dyDescent="0.25">
      <c r="B18" s="8"/>
      <c r="C18" s="8"/>
      <c r="D18" s="8"/>
      <c r="E18" s="8"/>
      <c r="F18" s="8"/>
      <c r="G18" s="8"/>
    </row>
  </sheetData>
  <sheetProtection sheet="1" objects="1"/>
  <mergeCells count="10">
    <mergeCell ref="C12:F12"/>
    <mergeCell ref="C14:F14"/>
    <mergeCell ref="C17:F17"/>
    <mergeCell ref="D2:G2"/>
    <mergeCell ref="C4:F4"/>
    <mergeCell ref="C6:F6"/>
    <mergeCell ref="C9:F9"/>
    <mergeCell ref="C10:F10"/>
    <mergeCell ref="C11:F11"/>
    <mergeCell ref="C15:F15"/>
  </mergeCells>
  <conditionalFormatting sqref="D2">
    <cfRule type="colorScale" priority="1">
      <colorScale>
        <cfvo type="min"/>
        <cfvo type="percentile" val="20"/>
        <cfvo type="max"/>
        <color theme="0"/>
        <color theme="0"/>
        <color theme="4"/>
      </colorScale>
    </cfRule>
  </conditionalFormatting>
  <hyperlinks>
    <hyperlink ref="C7" r:id="rId1" xr:uid="{00000000-0004-0000-0200-000000000000}"/>
    <hyperlink ref="D2:G2" location="'Table of contents'!A1" display="Table of Contents" xr:uid="{00000000-0004-0000-0200-000001000000}"/>
    <hyperlink ref="D2" location="TOC!A1" display="TOC" xr:uid="{00000000-0004-0000-0200-000002000000}"/>
  </hyperlinks>
  <pageMargins left="0.7" right="0.7" top="0.75" bottom="0.75" header="0.3" footer="0.3"/>
  <pageSetup paperSize="9" orientation="portrait"/>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172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173</v>
      </c>
      <c r="D9" s="48" t="s">
        <v>174</v>
      </c>
    </row>
    <row r="10" spans="2:13" x14ac:dyDescent="0.2">
      <c r="B10" s="51" t="s">
        <v>68</v>
      </c>
      <c r="C10" s="50" t="s">
        <v>175</v>
      </c>
      <c r="D10" s="52" t="s">
        <v>176</v>
      </c>
    </row>
    <row r="11" spans="2:13" x14ac:dyDescent="0.2">
      <c r="B11" t="s">
        <v>42</v>
      </c>
    </row>
  </sheetData>
  <sheetProtection sheet="1" objects="1"/>
  <mergeCells count="3">
    <mergeCell ref="C2:D2"/>
    <mergeCell ref="C8:D8"/>
    <mergeCell ref="C7:D7"/>
  </mergeCells>
  <hyperlinks>
    <hyperlink ref="C2:J2" location="TOC!A1" display="TOC" xr:uid="{00000000-0004-0000-1D00-000000000000}"/>
    <hyperlink ref="C2" location="'Table of contents'!A1" display="Table of Contents" xr:uid="{00000000-0004-0000-1D00-000001000000}"/>
  </hyperlinks>
  <pageMargins left="0.7" right="0.7" top="0.75" bottom="0.75" header="0.3" footer="0.3"/>
  <pageSetup paperSize="9" orientation="portrait"/>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177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178</v>
      </c>
      <c r="D9" s="48" t="s">
        <v>179</v>
      </c>
    </row>
    <row r="10" spans="2:13" x14ac:dyDescent="0.2">
      <c r="B10" s="51" t="s">
        <v>68</v>
      </c>
      <c r="C10" s="50" t="s">
        <v>180</v>
      </c>
      <c r="D10" s="52" t="s">
        <v>181</v>
      </c>
    </row>
    <row r="11" spans="2:13" x14ac:dyDescent="0.2">
      <c r="B11" t="s">
        <v>42</v>
      </c>
    </row>
  </sheetData>
  <sheetProtection sheet="1" objects="1"/>
  <mergeCells count="3">
    <mergeCell ref="C2:D2"/>
    <mergeCell ref="C8:D8"/>
    <mergeCell ref="C7:D7"/>
  </mergeCells>
  <hyperlinks>
    <hyperlink ref="C2:J2" location="TOC!A1" display="TOC" xr:uid="{00000000-0004-0000-1E00-000000000000}"/>
    <hyperlink ref="C2" location="'Table of contents'!A1" display="Table of Contents" xr:uid="{00000000-0004-0000-1E00-000001000000}"/>
  </hyperlinks>
  <pageMargins left="0.7" right="0.7" top="0.75" bottom="0.75" header="0.3" footer="0.3"/>
  <pageSetup paperSize="9" orientation="portrait"/>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182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183</v>
      </c>
      <c r="D9" s="48" t="s">
        <v>184</v>
      </c>
    </row>
    <row r="10" spans="2:13" x14ac:dyDescent="0.2">
      <c r="B10" s="51" t="s">
        <v>68</v>
      </c>
      <c r="C10" s="50" t="s">
        <v>185</v>
      </c>
      <c r="D10" s="52" t="s">
        <v>186</v>
      </c>
    </row>
    <row r="11" spans="2:13" x14ac:dyDescent="0.2">
      <c r="B11" t="s">
        <v>42</v>
      </c>
    </row>
  </sheetData>
  <sheetProtection sheet="1" objects="1"/>
  <mergeCells count="3">
    <mergeCell ref="C2:D2"/>
    <mergeCell ref="C8:D8"/>
    <mergeCell ref="C7:D7"/>
  </mergeCells>
  <hyperlinks>
    <hyperlink ref="C2:J2" location="TOC!A1" display="TOC" xr:uid="{00000000-0004-0000-1F00-000000000000}"/>
    <hyperlink ref="C2" location="'Table of contents'!A1" display="Table of Contents" xr:uid="{00000000-0004-0000-1F00-000001000000}"/>
  </hyperlinks>
  <pageMargins left="0.7" right="0.7" top="0.75" bottom="0.75" header="0.3" footer="0.3"/>
  <pageSetup paperSize="9" orientation="portrait"/>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187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188</v>
      </c>
      <c r="D9" s="48" t="s">
        <v>189</v>
      </c>
    </row>
    <row r="10" spans="2:13" x14ac:dyDescent="0.2">
      <c r="B10" s="51" t="s">
        <v>68</v>
      </c>
      <c r="C10" s="50" t="s">
        <v>190</v>
      </c>
      <c r="D10" s="52" t="s">
        <v>191</v>
      </c>
    </row>
    <row r="11" spans="2:13" x14ac:dyDescent="0.2">
      <c r="B11" t="s">
        <v>42</v>
      </c>
    </row>
  </sheetData>
  <sheetProtection sheet="1" objects="1"/>
  <mergeCells count="3">
    <mergeCell ref="C2:D2"/>
    <mergeCell ref="C8:D8"/>
    <mergeCell ref="C7:D7"/>
  </mergeCells>
  <hyperlinks>
    <hyperlink ref="C2:J2" location="TOC!A1" display="TOC" xr:uid="{00000000-0004-0000-2000-000000000000}"/>
    <hyperlink ref="C2" location="'Table of contents'!A1" display="Table of Contents" xr:uid="{00000000-0004-0000-2000-000001000000}"/>
  </hyperlinks>
  <pageMargins left="0.7" right="0.7" top="0.75" bottom="0.75" header="0.3" footer="0.3"/>
  <pageSetup paperSize="9" orientation="portrait"/>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192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193</v>
      </c>
      <c r="D9" s="48" t="s">
        <v>194</v>
      </c>
    </row>
    <row r="10" spans="2:13" x14ac:dyDescent="0.2">
      <c r="B10" s="51" t="s">
        <v>68</v>
      </c>
      <c r="C10" s="50" t="s">
        <v>195</v>
      </c>
      <c r="D10" s="52" t="s">
        <v>196</v>
      </c>
    </row>
    <row r="11" spans="2:13" x14ac:dyDescent="0.2">
      <c r="B11" t="s">
        <v>42</v>
      </c>
    </row>
  </sheetData>
  <sheetProtection sheet="1" objects="1"/>
  <mergeCells count="3">
    <mergeCell ref="C2:D2"/>
    <mergeCell ref="C8:D8"/>
    <mergeCell ref="C7:D7"/>
  </mergeCells>
  <hyperlinks>
    <hyperlink ref="C2:J2" location="TOC!A1" display="TOC" xr:uid="{00000000-0004-0000-2100-000000000000}"/>
    <hyperlink ref="C2" location="'Table of contents'!A1" display="Table of Contents" xr:uid="{00000000-0004-0000-2100-000001000000}"/>
  </hyperlinks>
  <pageMargins left="0.7" right="0.7" top="0.75" bottom="0.75" header="0.3" footer="0.3"/>
  <pageSetup paperSize="9" orientation="portrait"/>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197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198</v>
      </c>
      <c r="D9" s="48" t="s">
        <v>199</v>
      </c>
    </row>
    <row r="10" spans="2:13" x14ac:dyDescent="0.2">
      <c r="B10" s="51" t="s">
        <v>68</v>
      </c>
      <c r="C10" s="50" t="s">
        <v>200</v>
      </c>
      <c r="D10" s="52" t="s">
        <v>201</v>
      </c>
    </row>
    <row r="11" spans="2:13" x14ac:dyDescent="0.2">
      <c r="B11" t="s">
        <v>42</v>
      </c>
    </row>
  </sheetData>
  <sheetProtection sheet="1" objects="1"/>
  <mergeCells count="3">
    <mergeCell ref="C2:D2"/>
    <mergeCell ref="C8:D8"/>
    <mergeCell ref="C7:D7"/>
  </mergeCells>
  <hyperlinks>
    <hyperlink ref="C2:J2" location="TOC!A1" display="TOC" xr:uid="{00000000-0004-0000-2200-000000000000}"/>
    <hyperlink ref="C2" location="'Table of contents'!A1" display="Table of Contents" xr:uid="{00000000-0004-0000-2200-000001000000}"/>
  </hyperlinks>
  <pageMargins left="0.7" right="0.7" top="0.75" bottom="0.75" header="0.3" footer="0.3"/>
  <pageSetup paperSize="9" orientation="portrait"/>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202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203</v>
      </c>
      <c r="D9" s="48" t="s">
        <v>204</v>
      </c>
    </row>
    <row r="10" spans="2:13" x14ac:dyDescent="0.2">
      <c r="B10" s="51" t="s">
        <v>68</v>
      </c>
      <c r="C10" s="50" t="s">
        <v>205</v>
      </c>
      <c r="D10" s="52" t="s">
        <v>206</v>
      </c>
    </row>
    <row r="11" spans="2:13" x14ac:dyDescent="0.2">
      <c r="B11" t="s">
        <v>42</v>
      </c>
    </row>
  </sheetData>
  <sheetProtection sheet="1" objects="1"/>
  <mergeCells count="3">
    <mergeCell ref="C2:D2"/>
    <mergeCell ref="C8:D8"/>
    <mergeCell ref="C7:D7"/>
  </mergeCells>
  <hyperlinks>
    <hyperlink ref="C2:J2" location="TOC!A1" display="TOC" xr:uid="{00000000-0004-0000-2300-000000000000}"/>
    <hyperlink ref="C2" location="'Table of contents'!A1" display="Table of Contents" xr:uid="{00000000-0004-0000-2300-000001000000}"/>
  </hyperlinks>
  <pageMargins left="0.7" right="0.7" top="0.75" bottom="0.75" header="0.3" footer="0.3"/>
  <pageSetup paperSize="9" orientation="portrait"/>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207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208</v>
      </c>
      <c r="D9" s="48" t="s">
        <v>209</v>
      </c>
    </row>
    <row r="10" spans="2:13" x14ac:dyDescent="0.2">
      <c r="B10" s="51" t="s">
        <v>68</v>
      </c>
      <c r="C10" s="50" t="s">
        <v>210</v>
      </c>
      <c r="D10" s="52" t="s">
        <v>211</v>
      </c>
    </row>
    <row r="11" spans="2:13" x14ac:dyDescent="0.2">
      <c r="B11" t="s">
        <v>42</v>
      </c>
    </row>
  </sheetData>
  <sheetProtection sheet="1" objects="1"/>
  <mergeCells count="3">
    <mergeCell ref="C2:D2"/>
    <mergeCell ref="C8:D8"/>
    <mergeCell ref="C7:D7"/>
  </mergeCells>
  <hyperlinks>
    <hyperlink ref="C2:J2" location="TOC!A1" display="TOC" xr:uid="{00000000-0004-0000-2400-000000000000}"/>
    <hyperlink ref="C2" location="'Table of contents'!A1" display="Table of Contents" xr:uid="{00000000-0004-0000-2400-000001000000}"/>
  </hyperlinks>
  <pageMargins left="0.7" right="0.7" top="0.75" bottom="0.75" header="0.3" footer="0.3"/>
  <pageSetup paperSize="9" orientation="portrait"/>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sheetPr>
  <dimension ref="B1:M13"/>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212</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213</v>
      </c>
      <c r="C9" s="34" t="s">
        <v>214</v>
      </c>
      <c r="D9" s="48" t="s">
        <v>215</v>
      </c>
    </row>
    <row r="10" spans="2:13" x14ac:dyDescent="0.2">
      <c r="B10" s="42" t="s">
        <v>216</v>
      </c>
      <c r="C10" s="33" t="s">
        <v>217</v>
      </c>
      <c r="D10" s="47" t="s">
        <v>218</v>
      </c>
    </row>
    <row r="11" spans="2:13" x14ac:dyDescent="0.2">
      <c r="B11" s="41" t="s">
        <v>219</v>
      </c>
      <c r="C11" s="34" t="s">
        <v>220</v>
      </c>
      <c r="D11" s="48" t="s">
        <v>221</v>
      </c>
    </row>
    <row r="12" spans="2:13" x14ac:dyDescent="0.2">
      <c r="B12" s="51" t="s">
        <v>222</v>
      </c>
      <c r="C12" s="50" t="s">
        <v>107</v>
      </c>
      <c r="D12" s="52" t="s">
        <v>108</v>
      </c>
    </row>
    <row r="13" spans="2:13" x14ac:dyDescent="0.2">
      <c r="B13" t="s">
        <v>42</v>
      </c>
    </row>
  </sheetData>
  <sheetProtection sheet="1" objects="1"/>
  <mergeCells count="3">
    <mergeCell ref="C2:D2"/>
    <mergeCell ref="C8:D8"/>
    <mergeCell ref="C7:D7"/>
  </mergeCells>
  <hyperlinks>
    <hyperlink ref="C2:J2" location="TOC!A1" display="TOC" xr:uid="{00000000-0004-0000-2500-000000000000}"/>
    <hyperlink ref="C2" location="'Table of contents'!A1" display="Table of Contents" xr:uid="{00000000-0004-0000-2500-000001000000}"/>
  </hyperlinks>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223</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77</v>
      </c>
      <c r="D9" s="48" t="s">
        <v>224</v>
      </c>
    </row>
    <row r="10" spans="2:13" x14ac:dyDescent="0.2">
      <c r="B10" s="51" t="s">
        <v>68</v>
      </c>
      <c r="C10" s="50" t="s">
        <v>48</v>
      </c>
      <c r="D10" s="52" t="s">
        <v>225</v>
      </c>
    </row>
    <row r="11" spans="2:13" x14ac:dyDescent="0.2">
      <c r="B11" t="s">
        <v>42</v>
      </c>
    </row>
  </sheetData>
  <sheetProtection sheet="1" objects="1"/>
  <mergeCells count="3">
    <mergeCell ref="C2:D2"/>
    <mergeCell ref="C8:D8"/>
    <mergeCell ref="C7:D7"/>
  </mergeCells>
  <hyperlinks>
    <hyperlink ref="C2:J2" location="TOC!A1" display="TOC" xr:uid="{00000000-0004-0000-2600-000000000000}"/>
    <hyperlink ref="C2" location="'Table of contents'!A1" display="Table of Contents" xr:uid="{00000000-0004-0000-2600-000001000000}"/>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1:D14"/>
  <sheetViews>
    <sheetView showGridLines="0" showRowColHeaders="0" zoomScaleNormal="100" workbookViewId="0">
      <selection activeCell="C10" sqref="C10"/>
    </sheetView>
  </sheetViews>
  <sheetFormatPr defaultColWidth="11.42578125" defaultRowHeight="10.199999999999999" x14ac:dyDescent="0.2"/>
  <cols>
    <col min="1" max="1" width="1.42578125" customWidth="1"/>
    <col min="2" max="2" width="2.85546875" customWidth="1"/>
    <col min="3" max="3" width="120.85546875" customWidth="1"/>
    <col min="4" max="4" width="2.85546875" customWidth="1"/>
  </cols>
  <sheetData>
    <row r="1" spans="2:4" ht="9" customHeight="1" x14ac:dyDescent="0.2"/>
    <row r="2" spans="2:4" ht="39.9" customHeight="1" x14ac:dyDescent="0.2">
      <c r="B2" s="23"/>
      <c r="C2" s="59" t="s">
        <v>2</v>
      </c>
      <c r="D2" s="59"/>
    </row>
    <row r="3" spans="2:4" x14ac:dyDescent="0.2">
      <c r="B3" s="20"/>
      <c r="D3" s="22"/>
    </row>
    <row r="4" spans="2:4" ht="13.8" x14ac:dyDescent="0.2">
      <c r="B4" s="20"/>
      <c r="C4" s="25" t="s">
        <v>13</v>
      </c>
      <c r="D4" s="22"/>
    </row>
    <row r="5" spans="2:4" ht="41.4" x14ac:dyDescent="0.2">
      <c r="B5" s="20"/>
      <c r="C5" s="26" t="s">
        <v>14</v>
      </c>
      <c r="D5" s="22"/>
    </row>
    <row r="6" spans="2:4" ht="13.8" x14ac:dyDescent="0.2">
      <c r="B6" s="20"/>
      <c r="C6" s="26"/>
      <c r="D6" s="22"/>
    </row>
    <row r="7" spans="2:4" ht="13.8" x14ac:dyDescent="0.2">
      <c r="B7" s="20"/>
      <c r="C7" s="25" t="s">
        <v>15</v>
      </c>
      <c r="D7" s="22"/>
    </row>
    <row r="8" spans="2:4" ht="110.4" x14ac:dyDescent="0.2">
      <c r="B8" s="20"/>
      <c r="C8" s="26" t="s">
        <v>16</v>
      </c>
      <c r="D8" s="22"/>
    </row>
    <row r="9" spans="2:4" ht="13.8" x14ac:dyDescent="0.2">
      <c r="B9" s="20"/>
      <c r="C9" s="26"/>
      <c r="D9" s="22"/>
    </row>
    <row r="10" spans="2:4" ht="13.8" x14ac:dyDescent="0.2">
      <c r="B10" s="20"/>
      <c r="C10" s="25" t="s">
        <v>17</v>
      </c>
      <c r="D10" s="22"/>
    </row>
    <row r="11" spans="2:4" ht="69" x14ac:dyDescent="0.2">
      <c r="B11" s="20"/>
      <c r="C11" s="26" t="s">
        <v>18</v>
      </c>
      <c r="D11" s="22"/>
    </row>
    <row r="12" spans="2:4" ht="13.8" x14ac:dyDescent="0.2">
      <c r="B12" s="20"/>
      <c r="C12" s="24" t="str">
        <f>HYPERLINK("https://www.act.gov.au/directorates-and-agencies/act-health/strategies-programs-and-reports/strategies-and-plans/maternity-in-focus/maternity-experience-survey", "Maternity in Focus - ACT Maternity Experience Survey")</f>
        <v>Maternity in Focus - ACT Maternity Experience Survey</v>
      </c>
      <c r="D12" s="22"/>
    </row>
    <row r="13" spans="2:4" ht="13.8" x14ac:dyDescent="0.2">
      <c r="B13" s="20"/>
      <c r="C13" s="26"/>
      <c r="D13" s="22"/>
    </row>
    <row r="14" spans="2:4" ht="13.8" x14ac:dyDescent="0.2">
      <c r="B14" s="28"/>
      <c r="C14" s="27"/>
      <c r="D14" s="21"/>
    </row>
  </sheetData>
  <sheetProtection sheet="1" objects="1"/>
  <mergeCells count="1">
    <mergeCell ref="C2:D2"/>
  </mergeCells>
  <conditionalFormatting sqref="C2">
    <cfRule type="colorScale" priority="1">
      <colorScale>
        <cfvo type="min"/>
        <cfvo type="percentile" val="20"/>
        <cfvo type="max"/>
        <color theme="0"/>
        <color theme="0"/>
        <color theme="4"/>
      </colorScale>
    </cfRule>
  </conditionalFormatting>
  <hyperlinks>
    <hyperlink ref="C2:D2" location="'Table of contents'!A1" display="Table of contents" xr:uid="{00000000-0004-0000-0300-000000000000}"/>
  </hyperlinks>
  <pageMargins left="0.7" right="0.7" top="0.75" bottom="0.75" header="0.3" footer="0.3"/>
  <pageSetup paperSize="9" orientation="portrait"/>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sheetPr>
  <dimension ref="B1:M13"/>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226</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33</v>
      </c>
      <c r="C9" s="34" t="s">
        <v>227</v>
      </c>
      <c r="D9" s="48" t="s">
        <v>228</v>
      </c>
    </row>
    <row r="10" spans="2:13" x14ac:dyDescent="0.2">
      <c r="B10" s="42" t="s">
        <v>36</v>
      </c>
      <c r="C10" s="33" t="s">
        <v>229</v>
      </c>
      <c r="D10" s="47" t="s">
        <v>230</v>
      </c>
    </row>
    <row r="11" spans="2:13" x14ac:dyDescent="0.2">
      <c r="B11" s="41" t="s">
        <v>39</v>
      </c>
      <c r="C11" s="34" t="s">
        <v>231</v>
      </c>
      <c r="D11" s="48" t="s">
        <v>232</v>
      </c>
    </row>
    <row r="12" spans="2:13" x14ac:dyDescent="0.2">
      <c r="B12" s="51" t="s">
        <v>233</v>
      </c>
      <c r="C12" s="50" t="s">
        <v>234</v>
      </c>
      <c r="D12" s="52" t="s">
        <v>235</v>
      </c>
    </row>
    <row r="13" spans="2:13" x14ac:dyDescent="0.2">
      <c r="B13" t="s">
        <v>42</v>
      </c>
    </row>
  </sheetData>
  <sheetProtection sheet="1" objects="1"/>
  <mergeCells count="3">
    <mergeCell ref="C2:D2"/>
    <mergeCell ref="C8:D8"/>
    <mergeCell ref="C7:D7"/>
  </mergeCells>
  <hyperlinks>
    <hyperlink ref="C2:J2" location="TOC!A1" display="TOC" xr:uid="{00000000-0004-0000-2700-000000000000}"/>
    <hyperlink ref="C2" location="'Table of contents'!A1" display="Table of Contents" xr:uid="{00000000-0004-0000-2700-000001000000}"/>
  </hyperlinks>
  <pageMargins left="0.7" right="0.7" top="0.75" bottom="0.75" header="0.3" footer="0.3"/>
  <pageSetup paperSize="9" orientation="portrait"/>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236</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237</v>
      </c>
      <c r="D9" s="48" t="s">
        <v>238</v>
      </c>
    </row>
    <row r="10" spans="2:13" x14ac:dyDescent="0.2">
      <c r="B10" s="51" t="s">
        <v>68</v>
      </c>
      <c r="C10" s="50" t="s">
        <v>239</v>
      </c>
      <c r="D10" s="52" t="s">
        <v>240</v>
      </c>
    </row>
    <row r="11" spans="2:13" x14ac:dyDescent="0.2">
      <c r="B11" t="s">
        <v>42</v>
      </c>
    </row>
  </sheetData>
  <sheetProtection sheet="1" objects="1"/>
  <mergeCells count="3">
    <mergeCell ref="C2:D2"/>
    <mergeCell ref="C8:D8"/>
    <mergeCell ref="C7:D7"/>
  </mergeCells>
  <hyperlinks>
    <hyperlink ref="C2:J2" location="TOC!A1" display="TOC" xr:uid="{00000000-0004-0000-2800-000000000000}"/>
    <hyperlink ref="C2" location="'Table of contents'!A1" display="Table of Contents" xr:uid="{00000000-0004-0000-2800-000001000000}"/>
  </hyperlinks>
  <pageMargins left="0.7" right="0.7" top="0.75" bottom="0.75" header="0.3" footer="0.3"/>
  <pageSetup paperSize="9" orientation="portrait"/>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241</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242</v>
      </c>
      <c r="D9" s="48" t="s">
        <v>121</v>
      </c>
    </row>
    <row r="10" spans="2:13" x14ac:dyDescent="0.2">
      <c r="B10" s="51" t="s">
        <v>68</v>
      </c>
      <c r="C10" s="50" t="s">
        <v>243</v>
      </c>
      <c r="D10" s="52" t="s">
        <v>123</v>
      </c>
    </row>
    <row r="11" spans="2:13" x14ac:dyDescent="0.2">
      <c r="B11" t="s">
        <v>42</v>
      </c>
    </row>
  </sheetData>
  <sheetProtection sheet="1" objects="1"/>
  <mergeCells count="3">
    <mergeCell ref="C2:D2"/>
    <mergeCell ref="C8:D8"/>
    <mergeCell ref="C7:D7"/>
  </mergeCells>
  <hyperlinks>
    <hyperlink ref="C2:J2" location="TOC!A1" display="TOC" xr:uid="{00000000-0004-0000-2900-000000000000}"/>
    <hyperlink ref="C2" location="'Table of contents'!A1" display="Table of Contents" xr:uid="{00000000-0004-0000-2900-000001000000}"/>
  </hyperlinks>
  <pageMargins left="0.7" right="0.7" top="0.75" bottom="0.75" header="0.3" footer="0.3"/>
  <pageSetup paperSize="9" orientation="portrait"/>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244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245</v>
      </c>
      <c r="D9" s="48" t="s">
        <v>246</v>
      </c>
    </row>
    <row r="10" spans="2:13" x14ac:dyDescent="0.2">
      <c r="B10" s="51" t="s">
        <v>68</v>
      </c>
      <c r="C10" s="50" t="s">
        <v>247</v>
      </c>
      <c r="D10" s="52" t="s">
        <v>248</v>
      </c>
    </row>
    <row r="11" spans="2:13" x14ac:dyDescent="0.2">
      <c r="B11" t="s">
        <v>42</v>
      </c>
    </row>
  </sheetData>
  <sheetProtection sheet="1" objects="1"/>
  <mergeCells count="3">
    <mergeCell ref="C2:D2"/>
    <mergeCell ref="C8:D8"/>
    <mergeCell ref="C7:D7"/>
  </mergeCells>
  <hyperlinks>
    <hyperlink ref="C2:J2" location="TOC!A1" display="TOC" xr:uid="{00000000-0004-0000-2A00-000000000000}"/>
    <hyperlink ref="C2" location="'Table of contents'!A1" display="Table of Contents" xr:uid="{00000000-0004-0000-2A00-000001000000}"/>
  </hyperlinks>
  <pageMargins left="0.7" right="0.7" top="0.75" bottom="0.75" header="0.3" footer="0.3"/>
  <pageSetup paperSize="9" orientation="portrait"/>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249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250</v>
      </c>
      <c r="D9" s="48" t="s">
        <v>251</v>
      </c>
    </row>
    <row r="10" spans="2:13" x14ac:dyDescent="0.2">
      <c r="B10" s="51" t="s">
        <v>68</v>
      </c>
      <c r="C10" s="50" t="s">
        <v>252</v>
      </c>
      <c r="D10" s="52" t="s">
        <v>253</v>
      </c>
    </row>
    <row r="11" spans="2:13" x14ac:dyDescent="0.2">
      <c r="B11" t="s">
        <v>42</v>
      </c>
    </row>
  </sheetData>
  <sheetProtection sheet="1" objects="1"/>
  <mergeCells count="3">
    <mergeCell ref="C2:D2"/>
    <mergeCell ref="C8:D8"/>
    <mergeCell ref="C7:D7"/>
  </mergeCells>
  <hyperlinks>
    <hyperlink ref="C2:J2" location="TOC!A1" display="TOC" xr:uid="{00000000-0004-0000-2B00-000000000000}"/>
    <hyperlink ref="C2" location="'Table of contents'!A1" display="Table of Contents" xr:uid="{00000000-0004-0000-2B00-000001000000}"/>
  </hyperlinks>
  <pageMargins left="0.7" right="0.7" top="0.75" bottom="0.75" header="0.3" footer="0.3"/>
  <pageSetup paperSize="9" orientation="portrait"/>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254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255</v>
      </c>
      <c r="D9" s="48" t="s">
        <v>256</v>
      </c>
    </row>
    <row r="10" spans="2:13" x14ac:dyDescent="0.2">
      <c r="B10" s="51" t="s">
        <v>68</v>
      </c>
      <c r="C10" s="50" t="s">
        <v>257</v>
      </c>
      <c r="D10" s="52" t="s">
        <v>258</v>
      </c>
    </row>
    <row r="11" spans="2:13" x14ac:dyDescent="0.2">
      <c r="B11" t="s">
        <v>42</v>
      </c>
    </row>
  </sheetData>
  <sheetProtection sheet="1" objects="1"/>
  <mergeCells count="3">
    <mergeCell ref="C2:D2"/>
    <mergeCell ref="C8:D8"/>
    <mergeCell ref="C7:D7"/>
  </mergeCells>
  <hyperlinks>
    <hyperlink ref="C2:J2" location="TOC!A1" display="TOC" xr:uid="{00000000-0004-0000-2C00-000000000000}"/>
    <hyperlink ref="C2" location="'Table of contents'!A1" display="Table of Contents" xr:uid="{00000000-0004-0000-2C00-000001000000}"/>
  </hyperlinks>
  <pageMargins left="0.7" right="0.7" top="0.75" bottom="0.75" header="0.3" footer="0.3"/>
  <pageSetup paperSize="9" orientation="portrait"/>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259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260</v>
      </c>
      <c r="D9" s="48" t="s">
        <v>261</v>
      </c>
    </row>
    <row r="10" spans="2:13" x14ac:dyDescent="0.2">
      <c r="B10" s="51" t="s">
        <v>68</v>
      </c>
      <c r="C10" s="50" t="s">
        <v>262</v>
      </c>
      <c r="D10" s="52" t="s">
        <v>263</v>
      </c>
    </row>
    <row r="11" spans="2:13" x14ac:dyDescent="0.2">
      <c r="B11" t="s">
        <v>42</v>
      </c>
    </row>
  </sheetData>
  <sheetProtection sheet="1" objects="1"/>
  <mergeCells count="3">
    <mergeCell ref="C2:D2"/>
    <mergeCell ref="C8:D8"/>
    <mergeCell ref="C7:D7"/>
  </mergeCells>
  <hyperlinks>
    <hyperlink ref="C2:J2" location="TOC!A1" display="TOC" xr:uid="{00000000-0004-0000-2D00-000000000000}"/>
    <hyperlink ref="C2" location="'Table of contents'!A1" display="Table of Contents" xr:uid="{00000000-0004-0000-2D00-000001000000}"/>
  </hyperlinks>
  <pageMargins left="0.7" right="0.7" top="0.75" bottom="0.75" header="0.3" footer="0.3"/>
  <pageSetup paperSize="9" orientation="portrait"/>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sheetPr>
  <dimension ref="B1:M11"/>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264</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65</v>
      </c>
      <c r="C9" s="34" t="s">
        <v>265</v>
      </c>
      <c r="D9" s="48" t="s">
        <v>266</v>
      </c>
    </row>
    <row r="10" spans="2:13" x14ac:dyDescent="0.2">
      <c r="B10" s="51" t="s">
        <v>68</v>
      </c>
      <c r="C10" s="50" t="s">
        <v>60</v>
      </c>
      <c r="D10" s="52" t="s">
        <v>267</v>
      </c>
    </row>
    <row r="11" spans="2:13" x14ac:dyDescent="0.2">
      <c r="B11" t="s">
        <v>42</v>
      </c>
    </row>
  </sheetData>
  <sheetProtection sheet="1" objects="1"/>
  <mergeCells count="3">
    <mergeCell ref="C2:D2"/>
    <mergeCell ref="C8:D8"/>
    <mergeCell ref="C7:D7"/>
  </mergeCells>
  <hyperlinks>
    <hyperlink ref="C2:J2" location="TOC!A1" display="TOC" xr:uid="{00000000-0004-0000-2E00-000000000000}"/>
    <hyperlink ref="C2" location="'Table of contents'!A1" display="Table of Contents" xr:uid="{00000000-0004-0000-2E00-000001000000}"/>
  </hyperlinks>
  <pageMargins left="0.7" right="0.7" top="0.75" bottom="0.75" header="0.3" footer="0.3"/>
  <pageSetup paperSize="9" orientation="portrait"/>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268</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269</v>
      </c>
      <c r="C9" s="34" t="s">
        <v>270</v>
      </c>
      <c r="D9" s="48" t="s">
        <v>271</v>
      </c>
    </row>
    <row r="10" spans="2:13" x14ac:dyDescent="0.2">
      <c r="B10" s="42" t="s">
        <v>272</v>
      </c>
      <c r="C10" s="33" t="s">
        <v>273</v>
      </c>
      <c r="D10" s="47" t="s">
        <v>274</v>
      </c>
    </row>
    <row r="11" spans="2:13" x14ac:dyDescent="0.2">
      <c r="B11" s="43" t="s">
        <v>275</v>
      </c>
      <c r="C11" s="35" t="s">
        <v>276</v>
      </c>
      <c r="D11" s="49" t="s">
        <v>277</v>
      </c>
    </row>
    <row r="12" spans="2:13" x14ac:dyDescent="0.2">
      <c r="B12" t="s">
        <v>42</v>
      </c>
    </row>
  </sheetData>
  <sheetProtection sheet="1" objects="1"/>
  <mergeCells count="3">
    <mergeCell ref="C2:D2"/>
    <mergeCell ref="C8:D8"/>
    <mergeCell ref="C7:D7"/>
  </mergeCells>
  <hyperlinks>
    <hyperlink ref="C2:J2" location="TOC!A1" display="TOC" xr:uid="{00000000-0004-0000-2F00-000000000000}"/>
    <hyperlink ref="C2" location="'Table of contents'!A1" display="Table of Contents" xr:uid="{00000000-0004-0000-2F00-000001000000}"/>
  </hyperlink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B1:D19"/>
  <sheetViews>
    <sheetView showGridLines="0" showRowColHeaders="0" zoomScaleNormal="100" workbookViewId="0">
      <selection activeCell="C10" sqref="C10"/>
    </sheetView>
  </sheetViews>
  <sheetFormatPr defaultColWidth="11.42578125" defaultRowHeight="10.199999999999999" x14ac:dyDescent="0.2"/>
  <cols>
    <col min="1" max="1" width="1.42578125" customWidth="1"/>
    <col min="2" max="2" width="2.85546875" customWidth="1"/>
    <col min="3" max="3" width="120.85546875" customWidth="1"/>
    <col min="4" max="4" width="2.85546875" customWidth="1"/>
  </cols>
  <sheetData>
    <row r="1" spans="2:4" ht="9" customHeight="1" x14ac:dyDescent="0.2"/>
    <row r="2" spans="2:4" ht="39.9" customHeight="1" x14ac:dyDescent="0.2">
      <c r="B2" s="23"/>
      <c r="C2" s="59" t="s">
        <v>2</v>
      </c>
      <c r="D2" s="59"/>
    </row>
    <row r="3" spans="2:4" x14ac:dyDescent="0.2">
      <c r="B3" s="20"/>
      <c r="D3" s="22"/>
    </row>
    <row r="4" spans="2:4" ht="13.8" x14ac:dyDescent="0.2">
      <c r="B4" s="20"/>
      <c r="C4" s="25" t="s">
        <v>19</v>
      </c>
      <c r="D4" s="22"/>
    </row>
    <row r="5" spans="2:4" ht="13.8" x14ac:dyDescent="0.2">
      <c r="B5" s="20"/>
      <c r="C5" s="26" t="s">
        <v>20</v>
      </c>
      <c r="D5" s="22"/>
    </row>
    <row r="6" spans="2:4" ht="13.8" x14ac:dyDescent="0.2">
      <c r="B6" s="20"/>
      <c r="C6" s="26"/>
      <c r="D6" s="22"/>
    </row>
    <row r="7" spans="2:4" ht="13.8" x14ac:dyDescent="0.2">
      <c r="B7" s="20"/>
      <c r="C7" s="25" t="s">
        <v>21</v>
      </c>
      <c r="D7" s="22"/>
    </row>
    <row r="8" spans="2:4" ht="27.6" x14ac:dyDescent="0.2">
      <c r="B8" s="20"/>
      <c r="C8" s="26" t="s">
        <v>22</v>
      </c>
      <c r="D8" s="22"/>
    </row>
    <row r="9" spans="2:4" ht="13.8" x14ac:dyDescent="0.2">
      <c r="B9" s="20"/>
      <c r="C9" s="26"/>
      <c r="D9" s="22"/>
    </row>
    <row r="10" spans="2:4" ht="13.8" x14ac:dyDescent="0.2">
      <c r="B10" s="20"/>
      <c r="C10" s="25" t="s">
        <v>23</v>
      </c>
      <c r="D10" s="22"/>
    </row>
    <row r="11" spans="2:4" ht="41.4" x14ac:dyDescent="0.2">
      <c r="B11" s="20"/>
      <c r="C11" s="26" t="s">
        <v>24</v>
      </c>
      <c r="D11" s="22"/>
    </row>
    <row r="12" spans="2:4" ht="13.8" x14ac:dyDescent="0.2">
      <c r="B12" s="20"/>
      <c r="C12" s="26"/>
      <c r="D12" s="22"/>
    </row>
    <row r="13" spans="2:4" ht="13.8" x14ac:dyDescent="0.2">
      <c r="B13" s="20"/>
      <c r="C13" s="25" t="s">
        <v>25</v>
      </c>
      <c r="D13" s="22"/>
    </row>
    <row r="14" spans="2:4" ht="41.4" x14ac:dyDescent="0.2">
      <c r="B14" s="20"/>
      <c r="C14" s="26" t="s">
        <v>26</v>
      </c>
      <c r="D14" s="22"/>
    </row>
    <row r="15" spans="2:4" ht="13.8" x14ac:dyDescent="0.2">
      <c r="B15" s="20"/>
      <c r="C15" s="26"/>
      <c r="D15" s="22"/>
    </row>
    <row r="16" spans="2:4" ht="13.8" x14ac:dyDescent="0.2">
      <c r="B16" s="20"/>
      <c r="C16" s="25" t="s">
        <v>27</v>
      </c>
      <c r="D16" s="22"/>
    </row>
    <row r="17" spans="2:4" ht="27.6" x14ac:dyDescent="0.2">
      <c r="B17" s="20"/>
      <c r="C17" s="26" t="s">
        <v>28</v>
      </c>
      <c r="D17" s="22"/>
    </row>
    <row r="18" spans="2:4" ht="13.8" x14ac:dyDescent="0.2">
      <c r="B18" s="20"/>
      <c r="C18" s="26"/>
      <c r="D18" s="22"/>
    </row>
    <row r="19" spans="2:4" ht="13.8" x14ac:dyDescent="0.2">
      <c r="B19" s="28"/>
      <c r="C19" s="27"/>
      <c r="D19" s="21"/>
    </row>
  </sheetData>
  <sheetProtection sheet="1" objects="1"/>
  <mergeCells count="1">
    <mergeCell ref="C2:D2"/>
  </mergeCells>
  <conditionalFormatting sqref="C2">
    <cfRule type="colorScale" priority="1">
      <colorScale>
        <cfvo type="min"/>
        <cfvo type="percentile" val="20"/>
        <cfvo type="max"/>
        <color theme="0"/>
        <color theme="0"/>
        <color theme="4"/>
      </colorScale>
    </cfRule>
  </conditionalFormatting>
  <hyperlinks>
    <hyperlink ref="C2:D2" location="'Table of contents'!A1" display="Table of contents" xr:uid="{00000000-0004-0000-0400-000000000000}"/>
  </hyperlink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29</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33</v>
      </c>
      <c r="C9" s="34" t="s">
        <v>34</v>
      </c>
      <c r="D9" s="48" t="s">
        <v>35</v>
      </c>
    </row>
    <row r="10" spans="2:13" x14ac:dyDescent="0.2">
      <c r="B10" s="42" t="s">
        <v>36</v>
      </c>
      <c r="C10" s="33" t="s">
        <v>37</v>
      </c>
      <c r="D10" s="47" t="s">
        <v>38</v>
      </c>
    </row>
    <row r="11" spans="2:13" x14ac:dyDescent="0.2">
      <c r="B11" s="43" t="s">
        <v>39</v>
      </c>
      <c r="C11" s="35" t="s">
        <v>40</v>
      </c>
      <c r="D11" s="49" t="s">
        <v>41</v>
      </c>
    </row>
    <row r="12" spans="2:13" x14ac:dyDescent="0.2">
      <c r="B12" t="s">
        <v>42</v>
      </c>
    </row>
  </sheetData>
  <sheetProtection sheet="1" objects="1"/>
  <mergeCells count="3">
    <mergeCell ref="C2:D2"/>
    <mergeCell ref="C8:D8"/>
    <mergeCell ref="C7:D7"/>
  </mergeCells>
  <hyperlinks>
    <hyperlink ref="C2:J2" location="TOC!A1" display="TOC" xr:uid="{00000000-0004-0000-0500-000000000000}"/>
    <hyperlink ref="C2" location="'Table of contents'!A1" display="Table of Contents" xr:uid="{00000000-0004-0000-0500-000001000000}"/>
  </hyperlink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43</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33</v>
      </c>
      <c r="C9" s="34" t="s">
        <v>44</v>
      </c>
      <c r="D9" s="48" t="s">
        <v>45</v>
      </c>
    </row>
    <row r="10" spans="2:13" x14ac:dyDescent="0.2">
      <c r="B10" s="42" t="s">
        <v>36</v>
      </c>
      <c r="C10" s="33" t="s">
        <v>46</v>
      </c>
      <c r="D10" s="47" t="s">
        <v>47</v>
      </c>
    </row>
    <row r="11" spans="2:13" x14ac:dyDescent="0.2">
      <c r="B11" s="43" t="s">
        <v>39</v>
      </c>
      <c r="C11" s="35" t="s">
        <v>48</v>
      </c>
      <c r="D11" s="49" t="s">
        <v>49</v>
      </c>
    </row>
    <row r="12" spans="2:13" x14ac:dyDescent="0.2">
      <c r="B12" t="s">
        <v>42</v>
      </c>
    </row>
  </sheetData>
  <sheetProtection sheet="1" objects="1"/>
  <mergeCells count="3">
    <mergeCell ref="C2:D2"/>
    <mergeCell ref="C8:D8"/>
    <mergeCell ref="C7:D7"/>
  </mergeCells>
  <hyperlinks>
    <hyperlink ref="C2:J2" location="TOC!A1" display="TOC" xr:uid="{00000000-0004-0000-0600-000000000000}"/>
    <hyperlink ref="C2" location="'Table of contents'!A1" display="Table of Contents" xr:uid="{00000000-0004-0000-0600-000001000000}"/>
  </hyperlink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50</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33</v>
      </c>
      <c r="C9" s="34" t="s">
        <v>51</v>
      </c>
      <c r="D9" s="48" t="s">
        <v>52</v>
      </c>
    </row>
    <row r="10" spans="2:13" x14ac:dyDescent="0.2">
      <c r="B10" s="42" t="s">
        <v>36</v>
      </c>
      <c r="C10" s="33" t="s">
        <v>53</v>
      </c>
      <c r="D10" s="47" t="s">
        <v>54</v>
      </c>
    </row>
    <row r="11" spans="2:13" x14ac:dyDescent="0.2">
      <c r="B11" s="43" t="s">
        <v>39</v>
      </c>
      <c r="C11" s="35" t="s">
        <v>55</v>
      </c>
      <c r="D11" s="49" t="s">
        <v>56</v>
      </c>
    </row>
    <row r="12" spans="2:13" x14ac:dyDescent="0.2">
      <c r="B12" t="s">
        <v>42</v>
      </c>
    </row>
  </sheetData>
  <sheetProtection sheet="1" objects="1"/>
  <mergeCells count="3">
    <mergeCell ref="C2:D2"/>
    <mergeCell ref="C8:D8"/>
    <mergeCell ref="C7:D7"/>
  </mergeCells>
  <hyperlinks>
    <hyperlink ref="C2:J2" location="TOC!A1" display="TOC" xr:uid="{00000000-0004-0000-0700-000000000000}"/>
    <hyperlink ref="C2" location="'Table of contents'!A1" display="Table of Contents" xr:uid="{00000000-0004-0000-0700-000001000000}"/>
  </hyperlink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M12"/>
  <sheetViews>
    <sheetView showGridLines="0" showRowColHeaders="0" workbookViewId="0">
      <selection activeCell="B17" sqref="B17"/>
    </sheetView>
  </sheetViews>
  <sheetFormatPr defaultColWidth="11.42578125" defaultRowHeight="10.199999999999999" x14ac:dyDescent="0.2"/>
  <cols>
    <col min="1" max="1" width="1.42578125" customWidth="1"/>
    <col min="2" max="2" width="35.85546875" customWidth="1"/>
  </cols>
  <sheetData>
    <row r="1" spans="2:13" ht="9" customHeight="1" x14ac:dyDescent="0.2"/>
    <row r="2" spans="2:13" ht="39.9" customHeight="1" x14ac:dyDescent="0.2">
      <c r="B2" s="44"/>
      <c r="C2" s="63" t="s">
        <v>0</v>
      </c>
      <c r="D2" s="64"/>
    </row>
    <row r="3" spans="2:13" ht="6.9" customHeight="1" x14ac:dyDescent="0.2">
      <c r="B3" s="20"/>
      <c r="C3" s="32"/>
      <c r="D3" s="46"/>
    </row>
    <row r="4" spans="2:13" ht="13.5" customHeight="1" x14ac:dyDescent="0.25">
      <c r="B4" s="37" t="s">
        <v>57</v>
      </c>
      <c r="D4" s="22"/>
    </row>
    <row r="5" spans="2:13" ht="12" customHeight="1" x14ac:dyDescent="0.2">
      <c r="B5" s="39" t="s">
        <v>30</v>
      </c>
      <c r="D5" s="22"/>
    </row>
    <row r="6" spans="2:13" ht="6.9" customHeight="1" x14ac:dyDescent="0.2">
      <c r="B6" s="38"/>
      <c r="C6" s="29"/>
      <c r="D6" s="45"/>
      <c r="E6" s="30"/>
      <c r="F6" s="30"/>
      <c r="G6" s="30"/>
      <c r="H6" s="30"/>
      <c r="I6" s="30"/>
      <c r="J6" s="30"/>
      <c r="K6" s="30"/>
      <c r="L6" s="30"/>
      <c r="M6" s="30"/>
    </row>
    <row r="7" spans="2:13" ht="12" customHeight="1" x14ac:dyDescent="0.2">
      <c r="B7" s="40"/>
      <c r="C7" s="67" t="s">
        <v>32</v>
      </c>
      <c r="D7" s="68" t="s">
        <v>32</v>
      </c>
    </row>
    <row r="8" spans="2:13" x14ac:dyDescent="0.2">
      <c r="B8" s="36"/>
      <c r="C8" s="65" t="s">
        <v>31</v>
      </c>
      <c r="D8" s="66"/>
      <c r="E8" s="31"/>
      <c r="F8" s="31"/>
      <c r="G8" s="31"/>
      <c r="H8" s="31"/>
      <c r="I8" s="31"/>
      <c r="J8" s="31"/>
      <c r="K8" s="31"/>
      <c r="L8" s="31"/>
      <c r="M8" s="31"/>
    </row>
    <row r="9" spans="2:13" x14ac:dyDescent="0.2">
      <c r="B9" s="41" t="s">
        <v>33</v>
      </c>
      <c r="C9" s="34" t="s">
        <v>58</v>
      </c>
      <c r="D9" s="48" t="s">
        <v>59</v>
      </c>
    </row>
    <row r="10" spans="2:13" x14ac:dyDescent="0.2">
      <c r="B10" s="42" t="s">
        <v>36</v>
      </c>
      <c r="C10" s="33" t="s">
        <v>60</v>
      </c>
      <c r="D10" s="47" t="s">
        <v>61</v>
      </c>
    </row>
    <row r="11" spans="2:13" x14ac:dyDescent="0.2">
      <c r="B11" s="43" t="s">
        <v>39</v>
      </c>
      <c r="C11" s="35" t="s">
        <v>62</v>
      </c>
      <c r="D11" s="49" t="s">
        <v>63</v>
      </c>
    </row>
    <row r="12" spans="2:13" x14ac:dyDescent="0.2">
      <c r="B12" t="s">
        <v>42</v>
      </c>
    </row>
  </sheetData>
  <sheetProtection sheet="1" objects="1"/>
  <mergeCells count="3">
    <mergeCell ref="C2:D2"/>
    <mergeCell ref="C8:D8"/>
    <mergeCell ref="C7:D7"/>
  </mergeCells>
  <hyperlinks>
    <hyperlink ref="C2:J2" location="TOC!A1" display="TOC" xr:uid="{00000000-0004-0000-0800-000000000000}"/>
    <hyperlink ref="C2" location="'Table of contents'!A1" display="Table of Contents" xr:uid="{00000000-0004-0000-0800-000001000000}"/>
  </hyperlink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Title</vt:lpstr>
      <vt:lpstr>Table of contents</vt:lpstr>
      <vt:lpstr>Gender and sex</vt:lpstr>
      <vt:lpstr>About the data</vt:lpstr>
      <vt:lpstr>Definitions</vt:lpstr>
      <vt:lpstr>Meas131000</vt:lpstr>
      <vt:lpstr>Meas131001</vt:lpstr>
      <vt:lpstr>Meas131002</vt:lpstr>
      <vt:lpstr>Meas131003</vt:lpstr>
      <vt:lpstr>Meas131005</vt:lpstr>
      <vt:lpstr>Meas131007</vt:lpstr>
      <vt:lpstr>Meas131008</vt:lpstr>
      <vt:lpstr>Meas131009</vt:lpstr>
      <vt:lpstr>Meas131010</vt:lpstr>
      <vt:lpstr>Meas131011</vt:lpstr>
      <vt:lpstr>Meas131012</vt:lpstr>
      <vt:lpstr>Meas131013</vt:lpstr>
      <vt:lpstr>Meas131014</vt:lpstr>
      <vt:lpstr>Meas131015</vt:lpstr>
      <vt:lpstr>Meas131016</vt:lpstr>
      <vt:lpstr>Meas131018</vt:lpstr>
      <vt:lpstr>Meas131019</vt:lpstr>
      <vt:lpstr>Meas131020</vt:lpstr>
      <vt:lpstr>Meas131021</vt:lpstr>
      <vt:lpstr>Meas131023</vt:lpstr>
      <vt:lpstr>Meas131024</vt:lpstr>
      <vt:lpstr>Meas131025</vt:lpstr>
      <vt:lpstr>Meas131026</vt:lpstr>
      <vt:lpstr>Meas131027</vt:lpstr>
      <vt:lpstr>Meas131028</vt:lpstr>
      <vt:lpstr>Meas131029</vt:lpstr>
      <vt:lpstr>Meas131030</vt:lpstr>
      <vt:lpstr>Meas131031</vt:lpstr>
      <vt:lpstr>Meas131032</vt:lpstr>
      <vt:lpstr>Meas131033</vt:lpstr>
      <vt:lpstr>Meas131034</vt:lpstr>
      <vt:lpstr>Meas131035</vt:lpstr>
      <vt:lpstr>Meas131036</vt:lpstr>
      <vt:lpstr>Meas131037</vt:lpstr>
      <vt:lpstr>Meas131038</vt:lpstr>
      <vt:lpstr>Meas131043</vt:lpstr>
      <vt:lpstr>Meas131047</vt:lpstr>
      <vt:lpstr>Meas131048</vt:lpstr>
      <vt:lpstr>Meas131049</vt:lpstr>
      <vt:lpstr>Meas131050</vt:lpstr>
      <vt:lpstr>Meas131051</vt:lpstr>
      <vt:lpstr>Meas131052</vt:lpstr>
      <vt:lpstr>Meas131054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Whitfield, Aidan (Health)</dc:creator>
  <cp:lastModifiedBy>Geelen, Jasper</cp:lastModifiedBy>
  <dcterms:created xsi:type="dcterms:W3CDTF">2024-04-01T23:00:38Z</dcterms:created>
  <dcterms:modified xsi:type="dcterms:W3CDTF">2026-02-09T23:18:16Z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af8531-eb46-4968-8cb3-105d2f5ea87e_Enabled">
    <vt:lpwstr>true</vt:lpwstr>
  </property>
  <property fmtid="{D5CDD505-2E9C-101B-9397-08002B2CF9AE}" pid="3" name="MSIP_Label_69af8531-eb46-4968-8cb3-105d2f5ea87e_SetDate">
    <vt:lpwstr>2026-02-09T23:17:48Z</vt:lpwstr>
  </property>
  <property fmtid="{D5CDD505-2E9C-101B-9397-08002B2CF9AE}" pid="4" name="MSIP_Label_69af8531-eb46-4968-8cb3-105d2f5ea87e_Method">
    <vt:lpwstr>Standard</vt:lpwstr>
  </property>
  <property fmtid="{D5CDD505-2E9C-101B-9397-08002B2CF9AE}" pid="5" name="MSIP_Label_69af8531-eb46-4968-8cb3-105d2f5ea87e_Name">
    <vt:lpwstr>Official - No Marking</vt:lpwstr>
  </property>
  <property fmtid="{D5CDD505-2E9C-101B-9397-08002B2CF9AE}" pid="6" name="MSIP_Label_69af8531-eb46-4968-8cb3-105d2f5ea87e_SiteId">
    <vt:lpwstr>b46c1908-0334-4236-b978-585ee88e4199</vt:lpwstr>
  </property>
  <property fmtid="{D5CDD505-2E9C-101B-9397-08002B2CF9AE}" pid="7" name="MSIP_Label_69af8531-eb46-4968-8cb3-105d2f5ea87e_ActionId">
    <vt:lpwstr>f3624711-676d-4e47-9fd2-cbd23c15778a</vt:lpwstr>
  </property>
  <property fmtid="{D5CDD505-2E9C-101B-9397-08002B2CF9AE}" pid="8" name="MSIP_Label_69af8531-eb46-4968-8cb3-105d2f5ea87e_ContentBits">
    <vt:lpwstr>0</vt:lpwstr>
  </property>
  <property fmtid="{D5CDD505-2E9C-101B-9397-08002B2CF9AE}" pid="9" name="MSIP_Label_69af8531-eb46-4968-8cb3-105d2f5ea87e_Tag">
    <vt:lpwstr>10, 3, 0, 1</vt:lpwstr>
  </property>
</Properties>
</file>